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 Ceníky_2023-24_CZK !!!\"/>
    </mc:Choice>
  </mc:AlternateContent>
  <xr:revisionPtr revIDLastSave="0" documentId="13_ncr:1_{377258E7-5523-4F7F-89B8-E52AF6461F7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ECNICA_racing_dopln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I37" i="1" l="1"/>
  <c r="AG26" i="1" l="1"/>
  <c r="AG27" i="1"/>
  <c r="AG28" i="1"/>
  <c r="AG29" i="1"/>
  <c r="AG30" i="1"/>
  <c r="AG31" i="1"/>
  <c r="AG32" i="1"/>
  <c r="AG33" i="1"/>
  <c r="AG34" i="1"/>
  <c r="AG35" i="1"/>
  <c r="AG36" i="1"/>
  <c r="AD33" i="1" l="1"/>
  <c r="AE33" i="1"/>
  <c r="AF33" i="1"/>
  <c r="AH33" i="1"/>
  <c r="AI33" i="1" s="1"/>
  <c r="AD34" i="1"/>
  <c r="AE34" i="1"/>
  <c r="AF34" i="1"/>
  <c r="AH34" i="1"/>
  <c r="AI34" i="1" s="1"/>
  <c r="AD35" i="1"/>
  <c r="AE35" i="1"/>
  <c r="AF35" i="1"/>
  <c r="AH35" i="1"/>
  <c r="AD36" i="1"/>
  <c r="AE36" i="1"/>
  <c r="AF36" i="1"/>
  <c r="AH36" i="1"/>
  <c r="AI36" i="1" l="1"/>
  <c r="AI35" i="1"/>
  <c r="AH40" i="1" l="1"/>
  <c r="AH41" i="1"/>
  <c r="AH42" i="1"/>
  <c r="AH39" i="1"/>
  <c r="AH25" i="1"/>
  <c r="AH26" i="1"/>
  <c r="AH27" i="1"/>
  <c r="AH28" i="1"/>
  <c r="AH29" i="1"/>
  <c r="AH30" i="1"/>
  <c r="AH31" i="1"/>
  <c r="AH32" i="1"/>
  <c r="AH24" i="1"/>
  <c r="AH16" i="1"/>
  <c r="AH17" i="1"/>
  <c r="AH18" i="1"/>
  <c r="AH19" i="1"/>
  <c r="AH20" i="1"/>
  <c r="AH21" i="1"/>
  <c r="AH22" i="1"/>
  <c r="AH15" i="1"/>
  <c r="AG42" i="1"/>
  <c r="AG41" i="1"/>
  <c r="AG40" i="1"/>
  <c r="AI40" i="1" s="1"/>
  <c r="AG25" i="1"/>
  <c r="AG24" i="1"/>
  <c r="AG16" i="1"/>
  <c r="AG17" i="1"/>
  <c r="AG18" i="1"/>
  <c r="AG19" i="1"/>
  <c r="AG20" i="1"/>
  <c r="AG21" i="1"/>
  <c r="AG22" i="1"/>
  <c r="AG15" i="1"/>
  <c r="AG39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40" i="1"/>
  <c r="AE40" i="1"/>
  <c r="AF40" i="1"/>
  <c r="AD41" i="1"/>
  <c r="AE41" i="1"/>
  <c r="AF41" i="1"/>
  <c r="AD42" i="1"/>
  <c r="AE42" i="1"/>
  <c r="AF42" i="1"/>
  <c r="AD15" i="1"/>
  <c r="AD22" i="1"/>
  <c r="AE22" i="1"/>
  <c r="AF22" i="1"/>
  <c r="AI24" i="1" l="1"/>
  <c r="AI28" i="1"/>
  <c r="AI31" i="1"/>
  <c r="AI42" i="1"/>
  <c r="AI41" i="1"/>
  <c r="AI30" i="1"/>
  <c r="AI29" i="1"/>
  <c r="AI19" i="1"/>
  <c r="AI17" i="1"/>
  <c r="AI26" i="1"/>
  <c r="AI18" i="1"/>
  <c r="AI39" i="1"/>
  <c r="AI16" i="1"/>
  <c r="AI25" i="1"/>
  <c r="AI27" i="1"/>
  <c r="AI15" i="1"/>
  <c r="AI21" i="1"/>
  <c r="AI20" i="1"/>
  <c r="AI32" i="1"/>
  <c r="AI22" i="1"/>
  <c r="AG43" i="1"/>
  <c r="AF39" i="1"/>
  <c r="AE39" i="1"/>
  <c r="AD39" i="1"/>
  <c r="AD31" i="1"/>
  <c r="AE31" i="1"/>
  <c r="AF31" i="1"/>
  <c r="AD32" i="1"/>
  <c r="AE32" i="1"/>
  <c r="AF32" i="1"/>
  <c r="AF24" i="1"/>
  <c r="AE24" i="1"/>
  <c r="AD24" i="1"/>
  <c r="AF16" i="1"/>
  <c r="AF17" i="1"/>
  <c r="AF18" i="1"/>
  <c r="AF19" i="1"/>
  <c r="AF20" i="1"/>
  <c r="AF21" i="1"/>
  <c r="AE16" i="1"/>
  <c r="AE17" i="1"/>
  <c r="AE18" i="1"/>
  <c r="AE19" i="1"/>
  <c r="AE20" i="1"/>
  <c r="AE21" i="1"/>
  <c r="AD16" i="1"/>
  <c r="AD17" i="1"/>
  <c r="AD18" i="1"/>
  <c r="AD19" i="1"/>
  <c r="AD20" i="1"/>
  <c r="AD21" i="1"/>
  <c r="AF15" i="1"/>
  <c r="AE15" i="1"/>
  <c r="AI43" i="1" l="1"/>
</calcChain>
</file>

<file path=xl/sharedStrings.xml><?xml version="1.0" encoding="utf-8"?>
<sst xmlns="http://schemas.openxmlformats.org/spreadsheetml/2006/main" count="100" uniqueCount="81">
  <si>
    <t>Dodavatel:</t>
  </si>
  <si>
    <t>Art. No.</t>
  </si>
  <si>
    <t>SNOW-HOW ČR s.r.o.</t>
  </si>
  <si>
    <t>Zděbradská 56</t>
  </si>
  <si>
    <t>251 01 Říčany-Jažlovice, ČR</t>
  </si>
  <si>
    <t>Dop. MC</t>
  </si>
  <si>
    <t>vč. DPH</t>
  </si>
  <si>
    <t>katalogy ke stažení:</t>
  </si>
  <si>
    <t>prodejny</t>
  </si>
  <si>
    <t>3,0-10,5</t>
  </si>
  <si>
    <t>3,0-8,5</t>
  </si>
  <si>
    <t>3,0-10,0</t>
  </si>
  <si>
    <t>závodníci</t>
  </si>
  <si>
    <t>Počet celkem</t>
  </si>
  <si>
    <t>za kus</t>
  </si>
  <si>
    <t>celkem</t>
  </si>
  <si>
    <t>Race/WC - FIS</t>
  </si>
  <si>
    <t>www.tecnicacz.cz/racing</t>
  </si>
  <si>
    <t>CZK</t>
  </si>
  <si>
    <t>BLIZZARD Firebird GS ski bag 3 pairs</t>
  </si>
  <si>
    <t>BLIZZARD Firebird DH ski bag 3 pairs</t>
  </si>
  <si>
    <t>velikost</t>
  </si>
  <si>
    <t>uni</t>
  </si>
  <si>
    <t>Velikosti</t>
  </si>
  <si>
    <t>předobjednávka nad</t>
  </si>
  <si>
    <t>A</t>
  </si>
  <si>
    <t>B</t>
  </si>
  <si>
    <t>10181501D51</t>
  </si>
  <si>
    <t>10181601D51</t>
  </si>
  <si>
    <t>10181701D51</t>
  </si>
  <si>
    <t>10188701D51</t>
  </si>
  <si>
    <t>10188901D51</t>
  </si>
  <si>
    <t>10189201D51</t>
  </si>
  <si>
    <t>10189301D51</t>
  </si>
  <si>
    <t>kontaktní osoba: Jakub Kořínek</t>
  </si>
  <si>
    <t>Tel.: +420 770 111 712, E-mail: jakub.korinek@blizzard.cz</t>
  </si>
  <si>
    <t>180-280</t>
  </si>
  <si>
    <t>BLIZZARD Ski bag promo</t>
  </si>
  <si>
    <t>BLIZZARD Ski bag, black</t>
  </si>
  <si>
    <t>BLIZZARD Roller ski bag, black</t>
  </si>
  <si>
    <t>BLIZZARD Rain coat</t>
  </si>
  <si>
    <t>Doplňky TECNICA&amp;BLIZZARD</t>
  </si>
  <si>
    <t>40110D00100</t>
  </si>
  <si>
    <t>TECNICA Firebird WC (18) liner</t>
  </si>
  <si>
    <t>40396A00002</t>
  </si>
  <si>
    <t>TECNICA RACE WC (16) 3mm Lifter sole</t>
  </si>
  <si>
    <t>40396C00002</t>
  </si>
  <si>
    <t>TECNICA RACE WC (16) 4mm Lifter sole</t>
  </si>
  <si>
    <t>40396D00002</t>
  </si>
  <si>
    <t>TECNICA RACE WC (16) 6mm Lifter sole, black</t>
  </si>
  <si>
    <t>* do celkového obratu se započítává i BLIZZARD racing!</t>
  </si>
  <si>
    <t>S/M</t>
  </si>
  <si>
    <t>L/XL</t>
  </si>
  <si>
    <t>XS-XL</t>
  </si>
  <si>
    <t>XS</t>
  </si>
  <si>
    <t>pozn.</t>
  </si>
  <si>
    <t>NEW</t>
  </si>
  <si>
    <t>CZK bez DPH</t>
  </si>
  <si>
    <t>VC CZK bez DPH</t>
  </si>
  <si>
    <t>doobjednávky</t>
  </si>
  <si>
    <t>30135200D51</t>
  </si>
  <si>
    <t>TECNICA Firebird WC 150, progressive orange</t>
  </si>
  <si>
    <t>TECNICA Firebird WC 130, progressive orange</t>
  </si>
  <si>
    <t>TECNICA Firebird WC 110, progressive orange</t>
  </si>
  <si>
    <t>TECNICA Firebird R 130, progressive orange</t>
  </si>
  <si>
    <t>TECNICA Firebird R 110, progressive orange</t>
  </si>
  <si>
    <t>TECNICA Firebird R 90 SC, progressive orange</t>
  </si>
  <si>
    <t>TECNICA Firebird R 70 SC, progressive orange</t>
  </si>
  <si>
    <t>TECNICA Firebird 65, ultra/progr.orange</t>
  </si>
  <si>
    <t>2023/24</t>
  </si>
  <si>
    <t>Ceník je platný od 16.2.2023</t>
  </si>
  <si>
    <t>Uzávěrka předobjednávek č. 2: 27.3.2023 = dodání od 1.11.2023</t>
  </si>
  <si>
    <t>TECNICA Boot bag promo</t>
  </si>
  <si>
    <t>TECNICA Boot bag W2</t>
  </si>
  <si>
    <t>TECNICA Boot bag</t>
  </si>
  <si>
    <t>TECNICA Premium boot bag</t>
  </si>
  <si>
    <t>TECNICA Computer backpack 20, black</t>
  </si>
  <si>
    <t>TECNICA Firebird racing 80</t>
  </si>
  <si>
    <t>TECNICA Firebird coach 45</t>
  </si>
  <si>
    <t>BLIZZARD Firebird XL duffle roller</t>
  </si>
  <si>
    <t>Uzávěrka předobjednávek č. 1: 10.3.2023 = dodání od 15.9. do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</si>
</sst>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0.0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8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b/>
      <sz val="36"/>
      <color indexed="10"/>
      <name val="Verdana"/>
      <family val="2"/>
      <charset val="238"/>
    </font>
    <font>
      <u/>
      <sz val="8.8000000000000007"/>
      <color indexed="12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Arial"/>
      <family val="2"/>
      <charset val="238"/>
    </font>
    <font>
      <b/>
      <sz val="11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8"/>
      <name val="Calibri"/>
      <family val="2"/>
      <charset val="238"/>
    </font>
    <font>
      <b/>
      <sz val="18"/>
      <name val="Calibri"/>
      <family val="2"/>
      <charset val="238"/>
    </font>
    <font>
      <b/>
      <sz val="14"/>
      <color rgb="FFFF0000"/>
      <name val="Verdana"/>
      <family val="2"/>
      <charset val="238"/>
    </font>
    <font>
      <b/>
      <sz val="20"/>
      <color indexed="10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u/>
      <sz val="20"/>
      <color indexed="12"/>
      <name val="Verdana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0" tint="-0.249977111117893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7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35" fillId="16" borderId="2" applyNumberFormat="0" applyAlignment="0" applyProtection="0"/>
    <xf numFmtId="0" fontId="44" fillId="0" borderId="46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9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7" fillId="39" borderId="47" applyNumberFormat="0" applyAlignment="0" applyProtection="0"/>
    <xf numFmtId="41" fontId="21" fillId="0" borderId="0" applyFont="0" applyFill="0" applyBorder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52" fillId="40" borderId="0" applyNumberFormat="0" applyBorder="0" applyAlignment="0" applyProtection="0"/>
    <xf numFmtId="0" fontId="21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4" fillId="4" borderId="5" applyNumberFormat="0" applyFont="0" applyAlignment="0" applyProtection="0"/>
    <xf numFmtId="0" fontId="34" fillId="4" borderId="5" applyNumberFormat="0" applyFont="0" applyAlignment="0" applyProtection="0"/>
    <xf numFmtId="0" fontId="42" fillId="41" borderId="51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52" applyNumberFormat="0" applyFill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8" borderId="0" applyNumberFormat="0" applyBorder="0" applyAlignment="0" applyProtection="0"/>
    <xf numFmtId="0" fontId="55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34" fillId="0" borderId="0">
      <alignment horizontal="left"/>
    </xf>
    <xf numFmtId="0" fontId="41" fillId="0" borderId="0"/>
    <xf numFmtId="0" fontId="5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0" fontId="32" fillId="0" borderId="9" applyNumberFormat="0" applyFill="0" applyAlignment="0" applyProtection="0"/>
    <xf numFmtId="0" fontId="57" fillId="43" borderId="53" applyNumberFormat="0" applyAlignment="0" applyProtection="0"/>
    <xf numFmtId="0" fontId="58" fillId="44" borderId="53" applyNumberFormat="0" applyAlignment="0" applyProtection="0"/>
    <xf numFmtId="0" fontId="59" fillId="44" borderId="54" applyNumberFormat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4" applyNumberFormat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51" applyNumberFormat="0" applyFont="0" applyAlignment="0" applyProtection="0"/>
    <xf numFmtId="0" fontId="2" fillId="0" borderId="0"/>
    <xf numFmtId="0" fontId="77" fillId="40" borderId="0" applyNumberFormat="0" applyBorder="0" applyAlignment="0" applyProtection="0"/>
    <xf numFmtId="0" fontId="2" fillId="41" borderId="51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52" fillId="40" borderId="0" applyNumberFormat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1" fillId="0" borderId="0"/>
    <xf numFmtId="0" fontId="1" fillId="41" borderId="51" applyNumberFormat="0" applyFont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3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14" fillId="0" borderId="0" xfId="0" applyNumberFormat="1" applyFont="1" applyAlignment="1" applyProtection="1">
      <alignment vertical="center"/>
      <protection hidden="1"/>
    </xf>
    <xf numFmtId="0" fontId="16" fillId="0" borderId="11" xfId="90" applyFont="1" applyBorder="1" applyAlignment="1" applyProtection="1">
      <alignment horizontal="left" vertical="center"/>
      <protection locked="0"/>
    </xf>
    <xf numFmtId="0" fontId="17" fillId="0" borderId="11" xfId="90" applyFont="1" applyBorder="1" applyAlignment="1" applyProtection="1">
      <alignment horizontal="right" vertical="center"/>
      <protection locked="0"/>
    </xf>
    <xf numFmtId="0" fontId="20" fillId="0" borderId="11" xfId="90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3" fontId="11" fillId="0" borderId="11" xfId="0" applyNumberFormat="1" applyFont="1" applyBorder="1" applyAlignment="1" applyProtection="1">
      <alignment horizontal="center" vertical="center"/>
      <protection hidden="1"/>
    </xf>
    <xf numFmtId="3" fontId="19" fillId="0" borderId="11" xfId="9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hidden="1"/>
    </xf>
    <xf numFmtId="1" fontId="18" fillId="0" borderId="0" xfId="0" applyNumberFormat="1" applyFont="1" applyAlignment="1" applyProtection="1">
      <alignment horizontal="left" vertical="center"/>
      <protection hidden="1"/>
    </xf>
    <xf numFmtId="3" fontId="18" fillId="0" borderId="0" xfId="0" applyNumberFormat="1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4" fillId="0" borderId="10" xfId="0" applyFont="1" applyBorder="1" applyAlignment="1" applyProtection="1">
      <alignment horizontal="left" vertical="center"/>
      <protection hidden="1"/>
    </xf>
    <xf numFmtId="0" fontId="64" fillId="0" borderId="10" xfId="0" applyFont="1" applyBorder="1" applyAlignment="1" applyProtection="1">
      <alignment horizontal="right" vertical="center"/>
      <protection hidden="1"/>
    </xf>
    <xf numFmtId="0" fontId="65" fillId="0" borderId="11" xfId="0" applyFont="1" applyBorder="1" applyAlignment="1" applyProtection="1">
      <alignment horizontal="left" vertical="center"/>
      <protection hidden="1"/>
    </xf>
    <xf numFmtId="0" fontId="65" fillId="0" borderId="11" xfId="0" applyFont="1" applyBorder="1" applyAlignment="1" applyProtection="1">
      <alignment horizontal="right" vertical="center"/>
      <protection hidden="1"/>
    </xf>
    <xf numFmtId="3" fontId="62" fillId="0" borderId="16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3" fontId="62" fillId="0" borderId="20" xfId="0" applyNumberFormat="1" applyFont="1" applyBorder="1" applyAlignment="1">
      <alignment horizontal="center" vertical="center"/>
    </xf>
    <xf numFmtId="3" fontId="62" fillId="0" borderId="17" xfId="0" applyNumberFormat="1" applyFont="1" applyBorder="1" applyAlignment="1">
      <alignment horizontal="left" vertical="center"/>
    </xf>
    <xf numFmtId="3" fontId="62" fillId="0" borderId="21" xfId="0" applyNumberFormat="1" applyFont="1" applyBorder="1" applyAlignment="1">
      <alignment horizontal="center" vertical="center"/>
    </xf>
    <xf numFmtId="0" fontId="62" fillId="0" borderId="28" xfId="0" applyFont="1" applyBorder="1" applyAlignment="1" applyProtection="1">
      <alignment horizontal="center" vertical="center" wrapText="1"/>
      <protection hidden="1"/>
    </xf>
    <xf numFmtId="0" fontId="62" fillId="0" borderId="29" xfId="0" applyFont="1" applyBorder="1" applyAlignment="1" applyProtection="1">
      <alignment horizontal="center" vertical="center" wrapText="1"/>
      <protection hidden="1"/>
    </xf>
    <xf numFmtId="3" fontId="62" fillId="0" borderId="22" xfId="0" applyNumberFormat="1" applyFont="1" applyBorder="1" applyAlignment="1">
      <alignment horizontal="left" vertical="center"/>
    </xf>
    <xf numFmtId="0" fontId="62" fillId="0" borderId="28" xfId="0" applyFont="1" applyBorder="1" applyAlignment="1" applyProtection="1">
      <alignment horizontal="center" vertical="center"/>
      <protection hidden="1"/>
    </xf>
    <xf numFmtId="0" fontId="62" fillId="0" borderId="29" xfId="0" applyFont="1" applyBorder="1" applyAlignment="1" applyProtection="1">
      <alignment horizontal="center" vertical="center"/>
      <protection hidden="1"/>
    </xf>
    <xf numFmtId="3" fontId="62" fillId="0" borderId="43" xfId="0" applyNumberFormat="1" applyFont="1" applyBorder="1" applyAlignment="1">
      <alignment horizontal="left" vertical="center"/>
    </xf>
    <xf numFmtId="0" fontId="62" fillId="0" borderId="30" xfId="0" applyFont="1" applyBorder="1" applyAlignment="1">
      <alignment horizontal="center" vertical="center"/>
    </xf>
    <xf numFmtId="3" fontId="62" fillId="0" borderId="30" xfId="0" applyNumberFormat="1" applyFont="1" applyBorder="1" applyAlignment="1">
      <alignment horizontal="center" vertical="center"/>
    </xf>
    <xf numFmtId="0" fontId="62" fillId="0" borderId="30" xfId="0" applyFont="1" applyBorder="1" applyAlignment="1" applyProtection="1">
      <alignment horizontal="center" vertical="center"/>
      <protection hidden="1"/>
    </xf>
    <xf numFmtId="0" fontId="62" fillId="0" borderId="31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2" fillId="0" borderId="20" xfId="0" applyFont="1" applyBorder="1" applyAlignment="1">
      <alignment vertical="top"/>
    </xf>
    <xf numFmtId="0" fontId="62" fillId="0" borderId="21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62" fillId="0" borderId="32" xfId="0" applyFont="1" applyBorder="1" applyAlignment="1">
      <alignment vertical="center"/>
    </xf>
    <xf numFmtId="0" fontId="70" fillId="0" borderId="0" xfId="0" applyFont="1" applyAlignment="1" applyProtection="1">
      <alignment vertical="center"/>
      <protection hidden="1"/>
    </xf>
    <xf numFmtId="3" fontId="71" fillId="0" borderId="17" xfId="0" applyNumberFormat="1" applyFont="1" applyBorder="1" applyAlignment="1">
      <alignment horizontal="left" vertical="center"/>
    </xf>
    <xf numFmtId="165" fontId="62" fillId="0" borderId="3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3" fontId="62" fillId="0" borderId="28" xfId="0" applyNumberFormat="1" applyFont="1" applyBorder="1" applyAlignment="1">
      <alignment horizontal="center" vertical="center"/>
    </xf>
    <xf numFmtId="9" fontId="62" fillId="0" borderId="30" xfId="0" applyNumberFormat="1" applyFont="1" applyBorder="1" applyAlignment="1">
      <alignment horizontal="center" vertical="center"/>
    </xf>
    <xf numFmtId="0" fontId="66" fillId="0" borderId="16" xfId="0" applyFont="1" applyBorder="1" applyAlignment="1" applyProtection="1">
      <alignment vertical="center"/>
      <protection hidden="1"/>
    </xf>
    <xf numFmtId="0" fontId="67" fillId="0" borderId="17" xfId="0" applyFont="1" applyBorder="1" applyAlignment="1" applyProtection="1">
      <alignment vertical="center"/>
      <protection hidden="1"/>
    </xf>
    <xf numFmtId="0" fontId="67" fillId="0" borderId="17" xfId="0" applyFont="1" applyBorder="1" applyAlignment="1">
      <alignment vertical="center"/>
    </xf>
    <xf numFmtId="0" fontId="68" fillId="53" borderId="62" xfId="0" applyFont="1" applyFill="1" applyBorder="1" applyAlignment="1">
      <alignment horizontal="right" vertical="center"/>
    </xf>
    <xf numFmtId="0" fontId="68" fillId="53" borderId="63" xfId="0" applyFont="1" applyFill="1" applyBorder="1" applyAlignment="1">
      <alignment horizontal="right" vertical="center"/>
    </xf>
    <xf numFmtId="1" fontId="73" fillId="52" borderId="0" xfId="0" applyNumberFormat="1" applyFont="1" applyFill="1" applyAlignment="1" applyProtection="1">
      <alignment vertical="center"/>
      <protection hidden="1"/>
    </xf>
    <xf numFmtId="0" fontId="74" fillId="52" borderId="0" xfId="0" applyFont="1" applyFill="1" applyAlignment="1" applyProtection="1">
      <alignment vertical="center"/>
      <protection hidden="1"/>
    </xf>
    <xf numFmtId="0" fontId="74" fillId="52" borderId="0" xfId="0" applyFont="1" applyFill="1" applyAlignment="1" applyProtection="1">
      <alignment horizontal="center" vertical="center"/>
      <protection hidden="1"/>
    </xf>
    <xf numFmtId="0" fontId="75" fillId="52" borderId="0" xfId="0" applyFont="1" applyFill="1" applyAlignment="1" applyProtection="1">
      <alignment horizontal="center" vertical="center"/>
      <protection hidden="1"/>
    </xf>
    <xf numFmtId="1" fontId="75" fillId="52" borderId="0" xfId="0" applyNumberFormat="1" applyFont="1" applyFill="1" applyAlignment="1" applyProtection="1">
      <alignment horizontal="center" vertical="center"/>
      <protection hidden="1"/>
    </xf>
    <xf numFmtId="0" fontId="74" fillId="0" borderId="41" xfId="0" applyFont="1" applyBorder="1" applyAlignment="1">
      <alignment horizontal="left" vertical="center"/>
    </xf>
    <xf numFmtId="165" fontId="73" fillId="0" borderId="13" xfId="79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0" fontId="76" fillId="0" borderId="12" xfId="0" applyFont="1" applyBorder="1" applyAlignment="1">
      <alignment horizontal="center" vertical="center" wrapText="1"/>
    </xf>
    <xf numFmtId="0" fontId="14" fillId="52" borderId="0" xfId="0" applyFont="1" applyFill="1" applyAlignment="1" applyProtection="1">
      <alignment vertical="center"/>
      <protection hidden="1"/>
    </xf>
    <xf numFmtId="3" fontId="14" fillId="52" borderId="0" xfId="0" applyNumberFormat="1" applyFont="1" applyFill="1" applyAlignment="1" applyProtection="1">
      <alignment vertical="center"/>
      <protection hidden="1"/>
    </xf>
    <xf numFmtId="0" fontId="13" fillId="52" borderId="0" xfId="0" applyFont="1" applyFill="1" applyAlignment="1" applyProtection="1">
      <alignment vertical="center"/>
      <protection hidden="1"/>
    </xf>
    <xf numFmtId="3" fontId="68" fillId="0" borderId="26" xfId="0" applyNumberFormat="1" applyFont="1" applyBorder="1" applyAlignment="1" applyProtection="1">
      <alignment horizontal="center" vertical="center"/>
      <protection hidden="1"/>
    </xf>
    <xf numFmtId="0" fontId="68" fillId="0" borderId="27" xfId="0" applyFont="1" applyBorder="1" applyAlignment="1" applyProtection="1">
      <alignment vertical="center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74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 applyProtection="1">
      <alignment vertical="center"/>
      <protection hidden="1"/>
    </xf>
    <xf numFmtId="3" fontId="62" fillId="0" borderId="10" xfId="0" applyNumberFormat="1" applyFont="1" applyBorder="1" applyAlignment="1">
      <alignment horizontal="left" vertical="center"/>
    </xf>
    <xf numFmtId="3" fontId="62" fillId="0" borderId="32" xfId="0" applyNumberFormat="1" applyFont="1" applyBorder="1" applyAlignment="1">
      <alignment horizontal="left" vertical="center"/>
    </xf>
    <xf numFmtId="3" fontId="73" fillId="0" borderId="21" xfId="79" applyNumberFormat="1" applyFont="1" applyBorder="1" applyAlignment="1">
      <alignment horizontal="center"/>
    </xf>
    <xf numFmtId="0" fontId="79" fillId="0" borderId="13" xfId="194" applyFont="1" applyBorder="1" applyAlignment="1">
      <alignment vertical="center"/>
    </xf>
    <xf numFmtId="0" fontId="79" fillId="0" borderId="60" xfId="194" applyFont="1" applyBorder="1" applyAlignment="1">
      <alignment horizontal="left" vertical="center"/>
    </xf>
    <xf numFmtId="0" fontId="79" fillId="0" borderId="13" xfId="194" applyFont="1" applyBorder="1" applyAlignment="1">
      <alignment horizontal="left" vertical="center"/>
    </xf>
    <xf numFmtId="0" fontId="79" fillId="0" borderId="41" xfId="194" applyFont="1" applyBorder="1" applyAlignment="1">
      <alignment horizontal="left" vertical="center"/>
    </xf>
    <xf numFmtId="0" fontId="75" fillId="0" borderId="66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3" fontId="75" fillId="51" borderId="27" xfId="0" applyNumberFormat="1" applyFont="1" applyFill="1" applyBorder="1" applyAlignment="1" applyProtection="1">
      <alignment horizontal="center" vertical="center"/>
      <protection hidden="1"/>
    </xf>
    <xf numFmtId="0" fontId="81" fillId="0" borderId="25" xfId="78" applyFont="1" applyBorder="1" applyAlignment="1">
      <alignment horizontal="center" vertical="center"/>
    </xf>
    <xf numFmtId="0" fontId="75" fillId="0" borderId="33" xfId="0" applyFont="1" applyBorder="1" applyAlignment="1" applyProtection="1">
      <alignment horizontal="center" vertical="center"/>
      <protection hidden="1"/>
    </xf>
    <xf numFmtId="3" fontId="75" fillId="51" borderId="27" xfId="0" applyNumberFormat="1" applyFont="1" applyFill="1" applyBorder="1" applyAlignment="1">
      <alignment horizontal="center" vertical="center"/>
    </xf>
    <xf numFmtId="0" fontId="78" fillId="53" borderId="12" xfId="0" applyFont="1" applyFill="1" applyBorder="1" applyAlignment="1">
      <alignment horizontal="center" vertical="center"/>
    </xf>
    <xf numFmtId="3" fontId="82" fillId="0" borderId="14" xfId="0" applyNumberFormat="1" applyFont="1" applyBorder="1" applyAlignment="1" applyProtection="1">
      <alignment horizontal="center" vertical="center"/>
      <protection hidden="1"/>
    </xf>
    <xf numFmtId="0" fontId="80" fillId="51" borderId="27" xfId="0" applyFont="1" applyFill="1" applyBorder="1" applyAlignment="1">
      <alignment horizontal="left" vertical="center"/>
    </xf>
    <xf numFmtId="0" fontId="83" fillId="51" borderId="11" xfId="90" applyFont="1" applyFill="1" applyBorder="1" applyAlignment="1" applyProtection="1">
      <alignment horizontal="center" vertical="center"/>
      <protection locked="0"/>
    </xf>
    <xf numFmtId="3" fontId="79" fillId="0" borderId="12" xfId="194" applyNumberFormat="1" applyFont="1" applyBorder="1" applyAlignment="1">
      <alignment horizontal="center" vertical="center"/>
    </xf>
    <xf numFmtId="3" fontId="75" fillId="0" borderId="13" xfId="0" applyNumberFormat="1" applyFont="1" applyBorder="1" applyAlignment="1" applyProtection="1">
      <alignment horizontal="center" vertical="center"/>
      <protection hidden="1"/>
    </xf>
    <xf numFmtId="1" fontId="75" fillId="51" borderId="27" xfId="0" applyNumberFormat="1" applyFont="1" applyFill="1" applyBorder="1" applyAlignment="1">
      <alignment horizontal="center" vertical="center"/>
    </xf>
    <xf numFmtId="0" fontId="80" fillId="51" borderId="11" xfId="0" applyFont="1" applyFill="1" applyBorder="1" applyAlignment="1">
      <alignment horizontal="right" vertical="center"/>
    </xf>
    <xf numFmtId="3" fontId="80" fillId="0" borderId="12" xfId="194" applyNumberFormat="1" applyFont="1" applyBorder="1" applyAlignment="1">
      <alignment horizontal="center" vertical="center"/>
    </xf>
    <xf numFmtId="3" fontId="80" fillId="0" borderId="13" xfId="194" applyNumberFormat="1" applyFont="1" applyBorder="1" applyAlignment="1">
      <alignment horizontal="center" vertical="center"/>
    </xf>
    <xf numFmtId="1" fontId="75" fillId="51" borderId="26" xfId="0" applyNumberFormat="1" applyFont="1" applyFill="1" applyBorder="1" applyAlignment="1">
      <alignment horizontal="left" vertical="center"/>
    </xf>
    <xf numFmtId="4" fontId="75" fillId="0" borderId="61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/>
    </xf>
    <xf numFmtId="0" fontId="78" fillId="53" borderId="15" xfId="0" applyFont="1" applyFill="1" applyBorder="1" applyAlignment="1">
      <alignment horizontal="center" vertical="center"/>
    </xf>
    <xf numFmtId="0" fontId="82" fillId="54" borderId="25" xfId="0" applyFont="1" applyFill="1" applyBorder="1" applyAlignment="1" applyProtection="1">
      <alignment horizontal="center" vertical="center"/>
      <protection hidden="1"/>
    </xf>
    <xf numFmtId="0" fontId="81" fillId="0" borderId="12" xfId="78" applyFont="1" applyBorder="1" applyAlignment="1">
      <alignment horizontal="center" vertical="center"/>
    </xf>
    <xf numFmtId="0" fontId="82" fillId="54" borderId="12" xfId="0" applyFont="1" applyFill="1" applyBorder="1" applyAlignment="1" applyProtection="1">
      <alignment horizontal="center" vertical="center"/>
      <protection hidden="1"/>
    </xf>
    <xf numFmtId="3" fontId="75" fillId="0" borderId="14" xfId="0" applyNumberFormat="1" applyFont="1" applyBorder="1" applyAlignment="1" applyProtection="1">
      <alignment horizontal="center" vertical="center"/>
      <protection hidden="1"/>
    </xf>
    <xf numFmtId="3" fontId="80" fillId="0" borderId="13" xfId="0" applyNumberFormat="1" applyFont="1" applyBorder="1" applyAlignment="1">
      <alignment horizontal="center" vertical="center"/>
    </xf>
    <xf numFmtId="3" fontId="79" fillId="0" borderId="13" xfId="194" applyNumberFormat="1" applyFont="1" applyBorder="1" applyAlignment="1">
      <alignment horizontal="center" vertical="center"/>
    </xf>
    <xf numFmtId="4" fontId="75" fillId="0" borderId="13" xfId="0" applyNumberFormat="1" applyFont="1" applyBorder="1" applyAlignment="1">
      <alignment horizontal="center" vertical="center"/>
    </xf>
    <xf numFmtId="0" fontId="78" fillId="53" borderId="19" xfId="0" applyFont="1" applyFill="1" applyBorder="1" applyAlignment="1">
      <alignment horizontal="center" vertical="center"/>
    </xf>
    <xf numFmtId="0" fontId="81" fillId="0" borderId="57" xfId="78" applyFont="1" applyBorder="1" applyAlignment="1">
      <alignment horizontal="center" vertical="center"/>
    </xf>
    <xf numFmtId="4" fontId="82" fillId="51" borderId="27" xfId="0" applyNumberFormat="1" applyFont="1" applyFill="1" applyBorder="1" applyAlignment="1" applyProtection="1">
      <alignment horizontal="center" vertical="center"/>
      <protection hidden="1"/>
    </xf>
    <xf numFmtId="4" fontId="75" fillId="51" borderId="40" xfId="0" applyNumberFormat="1" applyFont="1" applyFill="1" applyBorder="1" applyAlignment="1" applyProtection="1">
      <alignment horizontal="center" vertical="center"/>
      <protection hidden="1"/>
    </xf>
    <xf numFmtId="0" fontId="84" fillId="0" borderId="34" xfId="0" applyFont="1" applyBorder="1" applyAlignment="1">
      <alignment horizontal="right" vertical="center"/>
    </xf>
    <xf numFmtId="0" fontId="75" fillId="0" borderId="35" xfId="0" applyFont="1" applyBorder="1" applyAlignment="1" applyProtection="1">
      <alignment vertical="center"/>
      <protection hidden="1"/>
    </xf>
    <xf numFmtId="3" fontId="80" fillId="0" borderId="36" xfId="0" applyNumberFormat="1" applyFont="1" applyBorder="1" applyAlignment="1">
      <alignment horizontal="center" vertical="center"/>
    </xf>
    <xf numFmtId="3" fontId="75" fillId="0" borderId="36" xfId="0" applyNumberFormat="1" applyFont="1" applyBorder="1" applyAlignment="1" applyProtection="1">
      <alignment horizontal="center" vertical="center"/>
      <protection hidden="1"/>
    </xf>
    <xf numFmtId="0" fontId="84" fillId="0" borderId="24" xfId="0" applyFont="1" applyBorder="1" applyAlignment="1">
      <alignment horizontal="right" vertical="center"/>
    </xf>
    <xf numFmtId="0" fontId="75" fillId="0" borderId="15" xfId="0" applyFont="1" applyBorder="1" applyAlignment="1" applyProtection="1">
      <alignment vertical="center"/>
      <protection hidden="1"/>
    </xf>
    <xf numFmtId="3" fontId="80" fillId="0" borderId="12" xfId="0" applyNumberFormat="1" applyFont="1" applyBorder="1" applyAlignment="1">
      <alignment horizontal="center" vertical="center"/>
    </xf>
    <xf numFmtId="3" fontId="80" fillId="0" borderId="23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 applyProtection="1">
      <alignment horizontal="center" vertical="center"/>
      <protection hidden="1"/>
    </xf>
    <xf numFmtId="0" fontId="84" fillId="0" borderId="64" xfId="0" applyFont="1" applyBorder="1" applyAlignment="1">
      <alignment horizontal="right" vertical="center"/>
    </xf>
    <xf numFmtId="3" fontId="80" fillId="0" borderId="24" xfId="0" applyNumberFormat="1" applyFont="1" applyBorder="1" applyAlignment="1">
      <alignment horizontal="center" vertical="center"/>
    </xf>
    <xf numFmtId="0" fontId="75" fillId="0" borderId="22" xfId="79" applyFont="1" applyBorder="1" applyAlignment="1">
      <alignment horizontal="left" vertical="center"/>
    </xf>
    <xf numFmtId="0" fontId="75" fillId="0" borderId="64" xfId="79" applyFont="1" applyBorder="1" applyAlignment="1">
      <alignment horizontal="left" vertical="center"/>
    </xf>
    <xf numFmtId="0" fontId="75" fillId="0" borderId="64" xfId="79" applyFont="1" applyBorder="1" applyAlignment="1">
      <alignment vertical="center"/>
    </xf>
    <xf numFmtId="0" fontId="75" fillId="0" borderId="64" xfId="0" applyFont="1" applyBorder="1" applyAlignment="1" applyProtection="1">
      <alignment vertical="center"/>
      <protection hidden="1"/>
    </xf>
    <xf numFmtId="0" fontId="75" fillId="0" borderId="19" xfId="0" applyFont="1" applyBorder="1" applyAlignment="1" applyProtection="1">
      <alignment vertical="center"/>
      <protection hidden="1"/>
    </xf>
    <xf numFmtId="165" fontId="80" fillId="0" borderId="13" xfId="79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5" fillId="0" borderId="24" xfId="0" applyFont="1" applyBorder="1" applyAlignment="1">
      <alignment vertical="center" wrapText="1"/>
    </xf>
    <xf numFmtId="3" fontId="75" fillId="0" borderId="24" xfId="0" applyNumberFormat="1" applyFont="1" applyBorder="1" applyAlignment="1">
      <alignment vertical="center" wrapText="1"/>
    </xf>
    <xf numFmtId="0" fontId="82" fillId="0" borderId="24" xfId="0" applyFont="1" applyBorder="1" applyAlignment="1">
      <alignment vertical="center" wrapText="1"/>
    </xf>
    <xf numFmtId="0" fontId="75" fillId="0" borderId="39" xfId="0" applyFont="1" applyBorder="1" applyAlignment="1" applyProtection="1">
      <alignment horizontal="center" vertical="center"/>
      <protection hidden="1"/>
    </xf>
    <xf numFmtId="0" fontId="75" fillId="0" borderId="41" xfId="0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85" fillId="0" borderId="24" xfId="0" applyFont="1" applyBorder="1" applyAlignment="1">
      <alignment vertical="center" wrapText="1"/>
    </xf>
    <xf numFmtId="0" fontId="82" fillId="0" borderId="12" xfId="0" applyFont="1" applyBorder="1" applyAlignment="1">
      <alignment horizontal="center" vertical="center" wrapText="1"/>
    </xf>
    <xf numFmtId="16" fontId="80" fillId="0" borderId="12" xfId="0" applyNumberFormat="1" applyFont="1" applyBorder="1" applyAlignment="1">
      <alignment horizontal="center" vertical="center" wrapText="1"/>
    </xf>
    <xf numFmtId="3" fontId="75" fillId="0" borderId="12" xfId="0" applyNumberFormat="1" applyFont="1" applyBorder="1" applyAlignment="1">
      <alignment horizontal="center" vertical="center"/>
    </xf>
    <xf numFmtId="0" fontId="75" fillId="0" borderId="41" xfId="80" applyFont="1" applyBorder="1" applyAlignment="1">
      <alignment vertical="center"/>
    </xf>
    <xf numFmtId="0" fontId="75" fillId="0" borderId="24" xfId="80" applyFont="1" applyBorder="1" applyAlignment="1">
      <alignment vertical="center"/>
    </xf>
    <xf numFmtId="0" fontId="75" fillId="0" borderId="23" xfId="80" applyFont="1" applyBorder="1" applyAlignment="1">
      <alignment vertical="center"/>
    </xf>
    <xf numFmtId="0" fontId="75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75" fillId="0" borderId="42" xfId="80" applyFont="1" applyBorder="1" applyAlignment="1">
      <alignment vertical="center"/>
    </xf>
    <xf numFmtId="0" fontId="75" fillId="0" borderId="38" xfId="80" applyFont="1" applyBorder="1" applyAlignment="1">
      <alignment vertical="center"/>
    </xf>
    <xf numFmtId="0" fontId="75" fillId="0" borderId="65" xfId="80" applyFont="1" applyBorder="1" applyAlignment="1">
      <alignment vertical="center"/>
    </xf>
    <xf numFmtId="0" fontId="85" fillId="0" borderId="38" xfId="0" applyFont="1" applyBorder="1" applyAlignment="1">
      <alignment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3" fontId="75" fillId="0" borderId="59" xfId="0" applyNumberFormat="1" applyFont="1" applyBorder="1" applyAlignment="1" applyProtection="1">
      <alignment horizontal="center" vertical="center"/>
      <protection hidden="1"/>
    </xf>
    <xf numFmtId="3" fontId="80" fillId="0" borderId="59" xfId="0" applyNumberFormat="1" applyFont="1" applyBorder="1" applyAlignment="1">
      <alignment horizontal="center" vertical="center"/>
    </xf>
    <xf numFmtId="3" fontId="80" fillId="0" borderId="25" xfId="0" applyNumberFormat="1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5" fillId="0" borderId="23" xfId="79" applyFont="1" applyBorder="1" applyAlignment="1">
      <alignment vertical="center"/>
    </xf>
    <xf numFmtId="0" fontId="78" fillId="53" borderId="25" xfId="0" applyFont="1" applyFill="1" applyBorder="1" applyAlignment="1">
      <alignment horizontal="center" vertical="center"/>
    </xf>
    <xf numFmtId="0" fontId="78" fillId="53" borderId="6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67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>
      <alignment vertical="center"/>
    </xf>
    <xf numFmtId="3" fontId="62" fillId="0" borderId="0" xfId="0" applyNumberFormat="1" applyFont="1" applyAlignment="1">
      <alignment horizontal="left" vertical="center"/>
    </xf>
    <xf numFmtId="0" fontId="61" fillId="0" borderId="0" xfId="0" applyFont="1" applyAlignment="1">
      <alignment vertical="center"/>
    </xf>
    <xf numFmtId="3" fontId="71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1" fontId="75" fillId="0" borderId="41" xfId="79" applyNumberFormat="1" applyFont="1" applyBorder="1" applyAlignment="1">
      <alignment horizontal="left" vertical="center"/>
    </xf>
    <xf numFmtId="3" fontId="82" fillId="0" borderId="58" xfId="0" applyNumberFormat="1" applyFont="1" applyBorder="1" applyAlignment="1" applyProtection="1">
      <alignment horizontal="center" vertical="center"/>
      <protection hidden="1"/>
    </xf>
    <xf numFmtId="3" fontId="75" fillId="0" borderId="58" xfId="0" applyNumberFormat="1" applyFont="1" applyBorder="1" applyAlignment="1" applyProtection="1">
      <alignment horizontal="center" vertical="center"/>
      <protection hidden="1"/>
    </xf>
    <xf numFmtId="0" fontId="75" fillId="0" borderId="67" xfId="0" applyFont="1" applyBorder="1" applyAlignment="1" applyProtection="1">
      <alignment horizontal="center" vertical="center"/>
      <protection hidden="1"/>
    </xf>
    <xf numFmtId="0" fontId="8" fillId="18" borderId="16" xfId="0" applyFont="1" applyFill="1" applyBorder="1" applyAlignment="1" applyProtection="1">
      <alignment horizontal="right" vertical="center" wrapText="1"/>
      <protection hidden="1"/>
    </xf>
    <xf numFmtId="0" fontId="8" fillId="18" borderId="10" xfId="0" applyFont="1" applyFill="1" applyBorder="1" applyAlignment="1" applyProtection="1">
      <alignment horizontal="right" vertical="center" wrapText="1"/>
      <protection hidden="1"/>
    </xf>
    <xf numFmtId="0" fontId="8" fillId="18" borderId="44" xfId="0" applyFont="1" applyFill="1" applyBorder="1" applyAlignment="1" applyProtection="1">
      <alignment horizontal="right" vertical="center" wrapText="1"/>
      <protection hidden="1"/>
    </xf>
    <xf numFmtId="0" fontId="8" fillId="18" borderId="18" xfId="0" applyFont="1" applyFill="1" applyBorder="1" applyAlignment="1" applyProtection="1">
      <alignment horizontal="right" vertical="center" wrapText="1"/>
      <protection hidden="1"/>
    </xf>
    <xf numFmtId="0" fontId="8" fillId="18" borderId="11" xfId="0" applyFont="1" applyFill="1" applyBorder="1" applyAlignment="1" applyProtection="1">
      <alignment horizontal="right" vertical="center" wrapText="1"/>
      <protection hidden="1"/>
    </xf>
    <xf numFmtId="0" fontId="8" fillId="18" borderId="45" xfId="0" applyFont="1" applyFill="1" applyBorder="1" applyAlignment="1" applyProtection="1">
      <alignment horizontal="right" vertical="center" wrapText="1"/>
      <protection hidden="1"/>
    </xf>
    <xf numFmtId="0" fontId="67" fillId="52" borderId="28" xfId="79" applyFont="1" applyFill="1" applyBorder="1" applyAlignment="1">
      <alignment horizontal="left" vertical="center"/>
    </xf>
    <xf numFmtId="0" fontId="67" fillId="52" borderId="0" xfId="79" applyFont="1" applyFill="1" applyAlignment="1">
      <alignment horizontal="left" vertical="center"/>
    </xf>
    <xf numFmtId="0" fontId="67" fillId="52" borderId="29" xfId="79" applyFont="1" applyFill="1" applyBorder="1" applyAlignment="1">
      <alignment horizontal="left" vertical="center"/>
    </xf>
    <xf numFmtId="0" fontId="67" fillId="52" borderId="58" xfId="79" applyFont="1" applyFill="1" applyBorder="1" applyAlignment="1">
      <alignment horizontal="left" vertical="center"/>
    </xf>
    <xf numFmtId="0" fontId="67" fillId="52" borderId="11" xfId="79" applyFont="1" applyFill="1" applyBorder="1" applyAlignment="1">
      <alignment horizontal="left" vertical="center"/>
    </xf>
    <xf numFmtId="0" fontId="67" fillId="52" borderId="45" xfId="79" applyFont="1" applyFill="1" applyBorder="1" applyAlignment="1">
      <alignment horizontal="left" vertical="center"/>
    </xf>
    <xf numFmtId="3" fontId="67" fillId="19" borderId="37" xfId="0" applyNumberFormat="1" applyFont="1" applyFill="1" applyBorder="1" applyAlignment="1" applyProtection="1">
      <alignment horizontal="left" vertical="center"/>
      <protection hidden="1"/>
    </xf>
    <xf numFmtId="3" fontId="67" fillId="19" borderId="10" xfId="0" applyNumberFormat="1" applyFont="1" applyFill="1" applyBorder="1" applyAlignment="1" applyProtection="1">
      <alignment horizontal="left" vertical="center"/>
      <protection hidden="1"/>
    </xf>
    <xf numFmtId="3" fontId="67" fillId="19" borderId="44" xfId="0" applyNumberFormat="1" applyFont="1" applyFill="1" applyBorder="1" applyAlignment="1" applyProtection="1">
      <alignment horizontal="left" vertical="center"/>
      <protection hidden="1"/>
    </xf>
    <xf numFmtId="3" fontId="67" fillId="19" borderId="28" xfId="0" applyNumberFormat="1" applyFont="1" applyFill="1" applyBorder="1" applyAlignment="1" applyProtection="1">
      <alignment horizontal="left" vertical="center"/>
      <protection hidden="1"/>
    </xf>
    <xf numFmtId="3" fontId="67" fillId="19" borderId="0" xfId="0" applyNumberFormat="1" applyFont="1" applyFill="1" applyAlignment="1" applyProtection="1">
      <alignment horizontal="left" vertical="center"/>
      <protection hidden="1"/>
    </xf>
    <xf numFmtId="3" fontId="67" fillId="19" borderId="29" xfId="0" applyNumberFormat="1" applyFont="1" applyFill="1" applyBorder="1" applyAlignment="1" applyProtection="1">
      <alignment horizontal="left" vertical="center"/>
      <protection hidden="1"/>
    </xf>
    <xf numFmtId="0" fontId="69" fillId="18" borderId="10" xfId="0" applyFont="1" applyFill="1" applyBorder="1" applyAlignment="1" applyProtection="1">
      <alignment horizontal="left" vertical="center"/>
      <protection hidden="1"/>
    </xf>
    <xf numFmtId="0" fontId="69" fillId="18" borderId="0" xfId="0" applyFont="1" applyFill="1" applyAlignment="1" applyProtection="1">
      <alignment horizontal="left" vertical="center"/>
      <protection hidden="1"/>
    </xf>
    <xf numFmtId="0" fontId="72" fillId="18" borderId="10" xfId="61" applyFont="1" applyFill="1" applyBorder="1" applyAlignment="1" applyProtection="1">
      <alignment horizontal="left" vertical="center"/>
      <protection hidden="1"/>
    </xf>
    <xf numFmtId="0" fontId="72" fillId="18" borderId="0" xfId="61" applyFont="1" applyFill="1" applyBorder="1" applyAlignment="1" applyProtection="1">
      <alignment horizontal="left" vertical="center"/>
      <protection hidden="1"/>
    </xf>
    <xf numFmtId="3" fontId="62" fillId="52" borderId="37" xfId="0" applyNumberFormat="1" applyFont="1" applyFill="1" applyBorder="1" applyAlignment="1">
      <alignment horizontal="center" vertical="center"/>
    </xf>
    <xf numFmtId="3" fontId="62" fillId="52" borderId="10" xfId="0" applyNumberFormat="1" applyFont="1" applyFill="1" applyBorder="1" applyAlignment="1">
      <alignment horizontal="center" vertical="center"/>
    </xf>
    <xf numFmtId="3" fontId="62" fillId="52" borderId="55" xfId="0" applyNumberFormat="1" applyFont="1" applyFill="1" applyBorder="1" applyAlignment="1">
      <alignment horizontal="center" vertical="center"/>
    </xf>
    <xf numFmtId="3" fontId="62" fillId="0" borderId="28" xfId="0" applyNumberFormat="1" applyFont="1" applyBorder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56" xfId="0" applyNumberFormat="1" applyFont="1" applyBorder="1" applyAlignment="1">
      <alignment horizontal="center"/>
    </xf>
    <xf numFmtId="0" fontId="62" fillId="0" borderId="20" xfId="0" applyFont="1" applyBorder="1" applyAlignment="1" applyProtection="1">
      <alignment horizontal="center" vertical="center" wrapText="1"/>
      <protection hidden="1"/>
    </xf>
    <xf numFmtId="0" fontId="62" fillId="0" borderId="21" xfId="0" applyFont="1" applyBorder="1" applyAlignment="1" applyProtection="1">
      <alignment horizontal="center" vertical="center" wrapText="1"/>
      <protection hidden="1"/>
    </xf>
    <xf numFmtId="0" fontId="62" fillId="0" borderId="37" xfId="0" applyFont="1" applyBorder="1" applyAlignment="1" applyProtection="1">
      <alignment horizontal="center" vertical="center" wrapText="1"/>
      <protection hidden="1"/>
    </xf>
    <xf numFmtId="0" fontId="62" fillId="0" borderId="44" xfId="0" applyFont="1" applyBorder="1" applyAlignment="1" applyProtection="1">
      <alignment horizontal="center" vertical="center" wrapText="1"/>
      <protection hidden="1"/>
    </xf>
    <xf numFmtId="0" fontId="9" fillId="18" borderId="10" xfId="61" applyFill="1" applyBorder="1" applyAlignment="1" applyProtection="1">
      <alignment horizontal="left" vertical="center"/>
      <protection hidden="1"/>
    </xf>
  </cellXfs>
  <cellStyles count="217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5" builtinId="30" customBuiltin="1"/>
    <cellStyle name="20 % – Zvýraznění 1 2" xfId="196" xr:uid="{9D31A871-A839-4401-B8E1-9FC67CB4B35E}"/>
    <cellStyle name="20 % – Zvýraznění 2" xfId="136" builtinId="34" customBuiltin="1"/>
    <cellStyle name="20 % – Zvýraznění 2 2" xfId="199" xr:uid="{76B83859-D486-4F73-83E6-F4D82749723E}"/>
    <cellStyle name="20 % – Zvýraznění 3" xfId="137" builtinId="38" customBuiltin="1"/>
    <cellStyle name="20 % – Zvýraznění 3 2" xfId="202" xr:uid="{32897FF9-1146-4824-9126-83D6717AF7D4}"/>
    <cellStyle name="20 % – Zvýraznění 4" xfId="140" builtinId="42" customBuiltin="1"/>
    <cellStyle name="20 % – Zvýraznění 4 2" xfId="205" xr:uid="{E1E31540-9DA4-4BD1-93DF-61EA66CCDD64}"/>
    <cellStyle name="20 % – Zvýraznění 5" xfId="11" builtinId="46" customBuiltin="1"/>
    <cellStyle name="20 % – Zvýraznění 5 2" xfId="177" xr:uid="{C24BD892-F3DC-45BD-A053-38DEA9E00514}"/>
    <cellStyle name="20 % – Zvýraznění 5 3" xfId="147" xr:uid="{04FCE06B-F473-4572-8A65-8BECBFF3EAB5}"/>
    <cellStyle name="20 % – Zvýraznění 5 4" xfId="208" xr:uid="{DA485FC3-1626-4232-A17A-0B7860D450AE}"/>
    <cellStyle name="20 % – Zvýraznění 6" xfId="12" builtinId="50" customBuiltin="1"/>
    <cellStyle name="20 % – Zvýraznění 6 2" xfId="180" xr:uid="{D8D4533A-35C3-466B-B941-D2AC631697DA}"/>
    <cellStyle name="20 % – Zvýraznění 6 3" xfId="148" xr:uid="{4A027B4E-94EE-4A90-AC62-2F810DE5129D}"/>
    <cellStyle name="20 % – Zvýraznění 6 4" xfId="211" xr:uid="{E89CFCF0-D7D6-491C-A803-0FCE238AF737}"/>
    <cellStyle name="20 % – Zvýraznění1 2" xfId="7" xr:uid="{00000000-0005-0000-0000-000006000000}"/>
    <cellStyle name="20 % – Zvýraznění1 2 2" xfId="143" xr:uid="{58E24DEA-46FD-4412-9AA4-5927FEA124E9}"/>
    <cellStyle name="20 % – Zvýraznění2 2" xfId="8" xr:uid="{00000000-0005-0000-0000-000007000000}"/>
    <cellStyle name="20 % – Zvýraznění2 2 2" xfId="144" xr:uid="{01B3CDD1-BBEB-475E-8F9F-7F71F502D340}"/>
    <cellStyle name="20 % – Zvýraznění3 2" xfId="9" xr:uid="{00000000-0005-0000-0000-000008000000}"/>
    <cellStyle name="20 % – Zvýraznění3 2 2" xfId="145" xr:uid="{F1B53BEE-2D4C-4D62-A91E-916B259DDE97}"/>
    <cellStyle name="20 % – Zvýraznění4 2" xfId="10" xr:uid="{00000000-0005-0000-0000-000009000000}"/>
    <cellStyle name="20 % – Zvýraznění4 2 2" xfId="146" xr:uid="{42088469-B6D4-423F-B75D-EDCA8F0600A5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72" xr:uid="{5467844F-47E8-4E16-9974-F19DF914E683}"/>
    <cellStyle name="40 % – Zvýraznění 1 3" xfId="149" xr:uid="{E56E14BE-318E-4DDF-84D0-C390F368DAA3}"/>
    <cellStyle name="40 % – Zvýraznění 1 4" xfId="197" xr:uid="{0CDA7752-95B9-405C-8027-C099549073BA}"/>
    <cellStyle name="40 % – Zvýraznění 2" xfId="20" builtinId="35" customBuiltin="1"/>
    <cellStyle name="40 % – Zvýraznění 2 2" xfId="174" xr:uid="{F01AF33E-00FA-40C7-B4E3-14E7AE4E49B3}"/>
    <cellStyle name="40 % – Zvýraznění 2 3" xfId="150" xr:uid="{696C2468-CD7C-425F-B623-D836A5733CC6}"/>
    <cellStyle name="40 % – Zvýraznění 2 4" xfId="200" xr:uid="{2353BD91-B16A-4B15-9326-B281141D5CD1}"/>
    <cellStyle name="40 % – Zvýraznění 3" xfId="138" builtinId="39" customBuiltin="1"/>
    <cellStyle name="40 % – Zvýraznění 3 2" xfId="203" xr:uid="{A74035C9-B4D1-4803-AF13-D4B0887C82D3}"/>
    <cellStyle name="40 % – Zvýraznění 4" xfId="22" builtinId="43" customBuiltin="1"/>
    <cellStyle name="40 % – Zvýraznění 4 2" xfId="176" xr:uid="{55B08BE2-83F4-4F9F-938F-008F745ED72D}"/>
    <cellStyle name="40 % – Zvýraznění 4 3" xfId="152" xr:uid="{3FBF1A5F-36AA-4313-964C-5B234A612C4A}"/>
    <cellStyle name="40 % – Zvýraznění 4 4" xfId="206" xr:uid="{7E88E69A-7FBC-4816-AE0E-10A042A6F63A}"/>
    <cellStyle name="40 % – Zvýraznění 5" xfId="23" builtinId="47" customBuiltin="1"/>
    <cellStyle name="40 % – Zvýraznění 5 2" xfId="178" xr:uid="{B12F6F59-0802-4D5F-9A42-8BC0BC09A4FF}"/>
    <cellStyle name="40 % – Zvýraznění 5 3" xfId="153" xr:uid="{F4FD7F9B-ACCA-43BC-8423-0040D7344C81}"/>
    <cellStyle name="40 % – Zvýraznění 5 4" xfId="209" xr:uid="{9E47BD88-8F98-491E-BDA2-2D9BDC4650FC}"/>
    <cellStyle name="40 % – Zvýraznění 6" xfId="24" builtinId="51" customBuiltin="1"/>
    <cellStyle name="40 % – Zvýraznění 6 2" xfId="181" xr:uid="{F11F4726-2FA0-4C6F-91DF-6949D36631FF}"/>
    <cellStyle name="40 % – Zvýraznění 6 3" xfId="154" xr:uid="{E925AF5E-CD03-4BB1-855D-68A0F7B30F99}"/>
    <cellStyle name="40 % – Zvýraznění 6 4" xfId="212" xr:uid="{7D6351F7-406B-4382-88BE-3C3A00DC44CE}"/>
    <cellStyle name="40 % – Zvýraznění3 2" xfId="21" xr:uid="{00000000-0005-0000-0000-000014000000}"/>
    <cellStyle name="40 % – Zvýraznění3 2 2" xfId="151" xr:uid="{C04B1E02-0781-4BB1-8F4A-2464C1C5ED86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85" xr:uid="{9EC15BED-4DDA-4D5D-9482-9B27E990ECFB}"/>
    <cellStyle name="60 % – Zvýraznění 1 3" xfId="173" xr:uid="{0FE40B73-D917-4C1F-9548-666189DE1CCC}"/>
    <cellStyle name="60 % – Zvýraznění 1 4" xfId="198" xr:uid="{FB03FBC2-246C-4E5E-ADB5-E748CDF5D48C}"/>
    <cellStyle name="60 % – Zvýraznění 2" xfId="32" builtinId="36" customBuiltin="1"/>
    <cellStyle name="60 % – Zvýraznění 2 2" xfId="186" xr:uid="{1745FFD4-C0C1-4019-B0DD-91BDD02ADA4D}"/>
    <cellStyle name="60 % – Zvýraznění 2 3" xfId="175" xr:uid="{ED259A5B-9D09-4BC3-9CE0-FE8C0A6C4122}"/>
    <cellStyle name="60 % – Zvýraznění 2 4" xfId="201" xr:uid="{D01D1707-021F-47E3-A5A6-02A109CB9372}"/>
    <cellStyle name="60 % – Zvýraznění 3" xfId="139" builtinId="40" customBuiltin="1"/>
    <cellStyle name="60 % – Zvýraznění 3 2" xfId="187" xr:uid="{C3EFA614-426F-4905-A5CE-2815DEEEDE2B}"/>
    <cellStyle name="60 % – Zvýraznění 3 3" xfId="204" xr:uid="{4CB33931-8D89-4B2E-9078-6A55FF469B58}"/>
    <cellStyle name="60 % – Zvýraznění 4" xfId="141" builtinId="44" customBuiltin="1"/>
    <cellStyle name="60 % – Zvýraznění 4 2" xfId="188" xr:uid="{2F4CBB1A-7EDC-4EF4-B496-E1F3598D5DC8}"/>
    <cellStyle name="60 % – Zvýraznění 4 3" xfId="207" xr:uid="{BD3A7043-1905-48D6-9BF3-5A9C0A81BABB}"/>
    <cellStyle name="60 % – Zvýraznění 5" xfId="35" builtinId="48" customBuiltin="1"/>
    <cellStyle name="60 % – Zvýraznění 5 2" xfId="189" xr:uid="{09653DF6-4779-4CC3-BA0D-A36BB4F88017}"/>
    <cellStyle name="60 % – Zvýraznění 5 3" xfId="179" xr:uid="{7BA052BE-2B5F-4FB3-88FF-BDDB1F70F546}"/>
    <cellStyle name="60 % – Zvýraznění 5 4" xfId="210" xr:uid="{74B8BBCB-C620-4ABF-B63A-471B5ACE4CC2}"/>
    <cellStyle name="60 % – Zvýraznění 6" xfId="142" builtinId="52" customBuiltin="1"/>
    <cellStyle name="60 % – Zvýraznění 6 2" xfId="190" xr:uid="{9D4A9617-4FF1-4764-BC29-811EFEA545B6}"/>
    <cellStyle name="60 % – Zvýraznění 6 3" xfId="213" xr:uid="{9C29DCBA-AC77-439B-AF26-611557AC14DE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93" xr:uid="{1DC1268A-F52E-4968-B522-AF9FA0548422}"/>
    <cellStyle name="Čárka 2 3" xfId="155" xr:uid="{7E7DE134-BE02-4424-B588-E5BAD1FF546D}"/>
    <cellStyle name="Čárka 3" xfId="216" xr:uid="{815749F6-50FE-4237-B09D-D05B667B6170}"/>
    <cellStyle name="Čárky bez des. míst 2" xfId="47" xr:uid="{00000000-0005-0000-0000-00002E000000}"/>
    <cellStyle name="Čárky bez des. míst 2 2" xfId="156" xr:uid="{A02F15B3-9777-4C6D-BE8A-FD6A8E24A1BB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2 2" xfId="157" xr:uid="{16E3BE7E-D404-40DD-9E60-469C69FFA239}"/>
    <cellStyle name="Dezimal [0] 3" xfId="51" xr:uid="{00000000-0005-0000-0000-000032000000}"/>
    <cellStyle name="Dezimal [0] 3 2" xfId="52" xr:uid="{00000000-0005-0000-0000-000033000000}"/>
    <cellStyle name="Dezimal [0] 3 2 2" xfId="159" xr:uid="{45693887-7FF2-4CBA-ABA0-C95B8E3FE2E8}"/>
    <cellStyle name="Dezimal [0] 3 3" xfId="158" xr:uid="{1A61D1C7-36C3-4EA5-A849-16FCD841487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Hypertextový odkaz 2" xfId="62" xr:uid="{00000000-0005-0000-0000-00003D000000}"/>
    <cellStyle name="Komma 2" xfId="64" xr:uid="{00000000-0005-0000-0000-00003F000000}"/>
    <cellStyle name="Komma 2 2" xfId="160" xr:uid="{CC8D4726-3B9D-4112-A0EB-72BB717BBD48}"/>
    <cellStyle name="Komma 3" xfId="65" xr:uid="{00000000-0005-0000-0000-000040000000}"/>
    <cellStyle name="Komma 3 2" xfId="66" xr:uid="{00000000-0005-0000-0000-000041000000}"/>
    <cellStyle name="Komma 3 2 2" xfId="162" xr:uid="{4C0D46D5-C711-4EF6-846E-F2F59473787D}"/>
    <cellStyle name="Komma 3 3" xfId="161" xr:uid="{E6F1A050-9828-4755-9762-6DEAB0311CF7}"/>
    <cellStyle name="Kontrolní buňka" xfId="67" builtinId="23" customBuiltin="1"/>
    <cellStyle name="Měna 2" xfId="184" xr:uid="{305AC18F-B032-4E79-9131-D1E886361411}"/>
    <cellStyle name="Měna 2 2" xfId="215" xr:uid="{F415CC46-CBE1-4C9B-B076-21924928D5B0}"/>
    <cellStyle name="Měna 3" xfId="182" xr:uid="{753224A3-7D30-4FA1-8483-B914F85ABD75}"/>
    <cellStyle name="Měna 3 2" xfId="191" xr:uid="{19514466-2F6E-4D9B-8196-5441827B9C8A}"/>
    <cellStyle name="Měna 3 3" xfId="214" xr:uid="{4A56FB4E-0FCF-4104-BE0B-56D541A91136}"/>
    <cellStyle name="Migliaia (0)" xfId="68" xr:uid="{00000000-0005-0000-0000-000043000000}"/>
    <cellStyle name="Migliaia (0) 2" xfId="163" xr:uid="{D435B84E-7FD3-4CD7-9809-A914551DF7DA}"/>
    <cellStyle name="Nadpis 1" xfId="69" builtinId="16" customBuiltin="1"/>
    <cellStyle name="Nadpis 2" xfId="70" builtinId="17" customBuiltin="1"/>
    <cellStyle name="Nadpis 3" xfId="71" builtinId="18" customBuiltin="1"/>
    <cellStyle name="Nadpis 4" xfId="72" builtinId="19" customBuiltin="1"/>
    <cellStyle name="Název" xfId="134" builtinId="15" customBuiltin="1"/>
    <cellStyle name="Název 2" xfId="73" xr:uid="{00000000-0005-0000-0000-000048000000}"/>
    <cellStyle name="Neutral 2" xfId="74" xr:uid="{00000000-0005-0000-0000-000049000000}"/>
    <cellStyle name="Neutrální" xfId="75" builtinId="28" customBuiltin="1"/>
    <cellStyle name="Neutrální 2" xfId="183" xr:uid="{E5A24231-F4BB-4E04-8310-3859230E6C7A}"/>
    <cellStyle name="Neutrální 3" xfId="170" xr:uid="{5C27B59D-FEDE-4B77-B93F-E46A3C8D50A0}"/>
    <cellStyle name="Normale 2" xfId="76" xr:uid="{00000000-0005-0000-0000-00004B000000}"/>
    <cellStyle name="Normale 3" xfId="77" xr:uid="{00000000-0005-0000-0000-00004C000000}"/>
    <cellStyle name="Normální" xfId="0" builtinId="0"/>
    <cellStyle name="Normální 10" xfId="78" xr:uid="{00000000-0005-0000-0000-00004E000000}"/>
    <cellStyle name="Normální 10 2" xfId="164" xr:uid="{EEE12E88-98A9-4D64-8206-27ED4F1627E3}"/>
    <cellStyle name="Normální 11" xfId="169" xr:uid="{A14C44AC-EA08-4CA4-B6D4-1E6A8E1D15E7}"/>
    <cellStyle name="Normální 12" xfId="194" xr:uid="{EABAD1CC-CED1-4B8D-B402-368093ADCE08}"/>
    <cellStyle name="Normální 2" xfId="79" xr:uid="{00000000-0005-0000-0000-00004F000000}"/>
    <cellStyle name="Normální 3" xfId="80" xr:uid="{00000000-0005-0000-0000-000050000000}"/>
    <cellStyle name="Normální 3 2" xfId="81" xr:uid="{00000000-0005-0000-0000-000051000000}"/>
    <cellStyle name="Normální 4" xfId="82" xr:uid="{00000000-0005-0000-0000-000052000000}"/>
    <cellStyle name="Normální 4 2" xfId="83" xr:uid="{00000000-0005-0000-0000-000053000000}"/>
    <cellStyle name="Normální 5" xfId="84" xr:uid="{00000000-0005-0000-0000-000054000000}"/>
    <cellStyle name="normální 5 2" xfId="85" xr:uid="{00000000-0005-0000-0000-000055000000}"/>
    <cellStyle name="Normální 6" xfId="86" xr:uid="{00000000-0005-0000-0000-000056000000}"/>
    <cellStyle name="Normální 7" xfId="87" xr:uid="{00000000-0005-0000-0000-000057000000}"/>
    <cellStyle name="Normální 7 2" xfId="165" xr:uid="{DDBEF4B3-1840-4AE4-8D76-79875B6987E8}"/>
    <cellStyle name="Normální 8" xfId="88" xr:uid="{00000000-0005-0000-0000-000058000000}"/>
    <cellStyle name="Normální 8 2" xfId="166" xr:uid="{ED1B7C51-78D7-457E-8BCF-EFF851502A2A}"/>
    <cellStyle name="Normální 9" xfId="89" xr:uid="{00000000-0005-0000-0000-000059000000}"/>
    <cellStyle name="Normální 9 2" xfId="167" xr:uid="{FE18B507-B6CD-477A-9A98-CF6FBA25B959}"/>
    <cellStyle name="normální_List2" xfId="90" xr:uid="{00000000-0005-0000-0000-00005A000000}"/>
    <cellStyle name="Notiz 2" xfId="91" xr:uid="{00000000-0005-0000-0000-00005B000000}"/>
    <cellStyle name="Notiz 2 2" xfId="92" xr:uid="{00000000-0005-0000-0000-00005C000000}"/>
    <cellStyle name="Poznámka 2" xfId="93" xr:uid="{00000000-0005-0000-0000-00005D000000}"/>
    <cellStyle name="Poznámka 2 2" xfId="168" xr:uid="{902479FA-C4C0-4AA9-BE5A-3E318403C3FF}"/>
    <cellStyle name="Poznámka 3" xfId="171" xr:uid="{5B5D57C7-D17D-44F5-8E26-26868966BF33}"/>
    <cellStyle name="Poznámka 4" xfId="195" xr:uid="{2FEA2D8F-A8C6-4EE5-BE26-58E40A7472EF}"/>
    <cellStyle name="Procenta 2" xfId="94" xr:uid="{00000000-0005-0000-0000-00005E000000}"/>
    <cellStyle name="Procenta 3" xfId="95" xr:uid="{00000000-0005-0000-0000-00005F000000}"/>
    <cellStyle name="Propojená buňka" xfId="96" builtinId="24" customBuiltin="1"/>
    <cellStyle name="Prozent 2" xfId="97" xr:uid="{00000000-0005-0000-0000-000061000000}"/>
    <cellStyle name="Prozent 3" xfId="98" xr:uid="{00000000-0005-0000-0000-000062000000}"/>
    <cellStyle name="Schlecht 2" xfId="99" xr:uid="{00000000-0005-0000-0000-000063000000}"/>
    <cellStyle name="Správně" xfId="100" builtinId="26" customBuiltin="1"/>
    <cellStyle name="Standard 11" xfId="101" xr:uid="{00000000-0005-0000-0000-000065000000}"/>
    <cellStyle name="Standard 2" xfId="102" xr:uid="{00000000-0005-0000-0000-000066000000}"/>
    <cellStyle name="Standard 2 2" xfId="103" xr:uid="{00000000-0005-0000-0000-000067000000}"/>
    <cellStyle name="Standard 2 2 2" xfId="104" xr:uid="{00000000-0005-0000-0000-000068000000}"/>
    <cellStyle name="Standard 2 2 2 2" xfId="105" xr:uid="{00000000-0005-0000-0000-000069000000}"/>
    <cellStyle name="Standard 2 3" xfId="106" xr:uid="{00000000-0005-0000-0000-00006A000000}"/>
    <cellStyle name="Standard 2 3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3 3" xfId="110" xr:uid="{00000000-0005-0000-0000-00006E000000}"/>
    <cellStyle name="Standard 3 3 2" xfId="111" xr:uid="{00000000-0005-0000-0000-00006F000000}"/>
    <cellStyle name="Standard 4" xfId="112" xr:uid="{00000000-0005-0000-0000-000070000000}"/>
    <cellStyle name="Standard_KollTech 2007_08" xfId="113" xr:uid="{00000000-0005-0000-0000-000071000000}"/>
    <cellStyle name="Špatně" xfId="63" builtinId="27" customBuiltin="1"/>
    <cellStyle name="Text upozornění" xfId="114" builtinId="11" customBuiltin="1"/>
    <cellStyle name="Überschrift 1 2" xfId="115" xr:uid="{00000000-0005-0000-0000-000073000000}"/>
    <cellStyle name="Überschrift 2 2" xfId="116" xr:uid="{00000000-0005-0000-0000-000074000000}"/>
    <cellStyle name="Überschrift 3 2" xfId="117" xr:uid="{00000000-0005-0000-0000-000075000000}"/>
    <cellStyle name="Überschrift 4 2" xfId="118" xr:uid="{00000000-0005-0000-0000-000076000000}"/>
    <cellStyle name="Überschrift 5" xfId="119" xr:uid="{00000000-0005-0000-0000-000077000000}"/>
    <cellStyle name="Valuta (0)_LISTINO_ESTATE" xfId="120" xr:uid="{00000000-0005-0000-0000-000078000000}"/>
    <cellStyle name="Verknüpfte Zelle 2" xfId="121" xr:uid="{00000000-0005-0000-0000-000079000000}"/>
    <cellStyle name="Vstup" xfId="122" builtinId="20" customBuiltin="1"/>
    <cellStyle name="Výpočet" xfId="123" builtinId="22" customBuiltin="1"/>
    <cellStyle name="Výstup" xfId="124" builtinId="21" customBuiltin="1"/>
    <cellStyle name="Vysvětlující text" xfId="125" builtinId="53" customBuiltin="1"/>
    <cellStyle name="Warnender Text 2" xfId="126" xr:uid="{00000000-0005-0000-0000-00007E000000}"/>
    <cellStyle name="Zelle überprüfen 2" xfId="127" xr:uid="{00000000-0005-0000-0000-00007F000000}"/>
    <cellStyle name="Zvýraznění 1" xfId="128" builtinId="29" customBuiltin="1"/>
    <cellStyle name="Zvýraznění 2" xfId="129" builtinId="33" customBuiltin="1"/>
    <cellStyle name="Zvýraznění 3" xfId="130" builtinId="37" customBuiltin="1"/>
    <cellStyle name="Zvýraznění 4" xfId="131" builtinId="41" customBuiltin="1"/>
    <cellStyle name="Zvýraznění 5" xfId="132" builtinId="45" customBuiltin="1"/>
    <cellStyle name="Zvýraznění 6" xfId="133" builtinId="49" customBuiltin="1"/>
    <cellStyle name="常规_sheet_35" xfId="192" xr:uid="{FE849048-F63C-42DC-99AF-EC425D9AC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60960</xdr:rowOff>
    </xdr:from>
    <xdr:to>
      <xdr:col>3</xdr:col>
      <xdr:colOff>1279467</xdr:colOff>
      <xdr:row>8</xdr:row>
      <xdr:rowOff>474345</xdr:rowOff>
    </xdr:to>
    <xdr:pic>
      <xdr:nvPicPr>
        <xdr:cNvPr id="1260" name="Immag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356360"/>
          <a:ext cx="3291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nicacz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82"/>
  <sheetViews>
    <sheetView showGridLines="0" tabSelected="1" zoomScale="55" zoomScaleNormal="55" workbookViewId="0">
      <selection activeCell="AC15" sqref="AC15"/>
    </sheetView>
  </sheetViews>
  <sheetFormatPr defaultColWidth="9.109375" defaultRowHeight="16.2" zeroHeight="1"/>
  <cols>
    <col min="1" max="1" width="1.6640625" style="1" customWidth="1"/>
    <col min="2" max="2" width="20.5546875" style="29" customWidth="1"/>
    <col min="3" max="3" width="9.44140625" style="29" bestFit="1" customWidth="1"/>
    <col min="4" max="4" width="69.21875" style="11" customWidth="1"/>
    <col min="5" max="5" width="6.109375" style="9" customWidth="1"/>
    <col min="6" max="19" width="7.21875" style="9" bestFit="1" customWidth="1"/>
    <col min="20" max="20" width="8.21875" style="9" bestFit="1" customWidth="1"/>
    <col min="21" max="26" width="8.21875" style="9" customWidth="1"/>
    <col min="27" max="27" width="14.21875" style="3" bestFit="1" customWidth="1"/>
    <col min="28" max="28" width="15.109375" style="12" bestFit="1" customWidth="1"/>
    <col min="29" max="29" width="23.109375" style="4" bestFit="1" customWidth="1"/>
    <col min="30" max="31" width="18.33203125" style="4" bestFit="1" customWidth="1"/>
    <col min="32" max="32" width="18.33203125" style="8" bestFit="1" customWidth="1"/>
    <col min="33" max="33" width="14" style="4" customWidth="1"/>
    <col min="34" max="34" width="13" style="4" bestFit="1" customWidth="1"/>
    <col min="35" max="35" width="12.21875" style="1" bestFit="1" customWidth="1"/>
    <col min="36" max="36" width="3.6640625" style="1" customWidth="1"/>
    <col min="37" max="16384" width="9.109375" style="1"/>
  </cols>
  <sheetData>
    <row r="1" spans="1:35" ht="12" customHeight="1" thickBot="1">
      <c r="B1" s="26"/>
      <c r="C1" s="26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3"/>
      <c r="AC1" s="24"/>
      <c r="AD1" s="24"/>
      <c r="AE1" s="24"/>
      <c r="AF1" s="25"/>
      <c r="AG1" s="25"/>
      <c r="AH1" s="25"/>
      <c r="AI1" s="25"/>
    </row>
    <row r="2" spans="1:35" s="31" customFormat="1" ht="23.4">
      <c r="B2" s="63" t="s">
        <v>0</v>
      </c>
      <c r="C2" s="85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02" t="s">
        <v>70</v>
      </c>
      <c r="AB2" s="203"/>
      <c r="AC2" s="203"/>
      <c r="AD2" s="203"/>
      <c r="AE2" s="203"/>
      <c r="AF2" s="203"/>
      <c r="AG2" s="203"/>
      <c r="AH2" s="203"/>
      <c r="AI2" s="204"/>
    </row>
    <row r="3" spans="1:35" s="31" customFormat="1" ht="23.4">
      <c r="B3" s="64" t="s">
        <v>2</v>
      </c>
      <c r="C3" s="176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205"/>
      <c r="AB3" s="206"/>
      <c r="AC3" s="206"/>
      <c r="AD3" s="206"/>
      <c r="AE3" s="206"/>
      <c r="AF3" s="206"/>
      <c r="AG3" s="206"/>
      <c r="AH3" s="206"/>
      <c r="AI3" s="207"/>
    </row>
    <row r="4" spans="1:35" s="31" customFormat="1" ht="23.4">
      <c r="B4" s="65" t="s">
        <v>3</v>
      </c>
      <c r="C4" s="179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96" t="s">
        <v>80</v>
      </c>
      <c r="AB4" s="197"/>
      <c r="AC4" s="197"/>
      <c r="AD4" s="197"/>
      <c r="AE4" s="197"/>
      <c r="AF4" s="197"/>
      <c r="AG4" s="197"/>
      <c r="AH4" s="197"/>
      <c r="AI4" s="198"/>
    </row>
    <row r="5" spans="1:35" s="31" customFormat="1" ht="23.4">
      <c r="B5" s="64" t="s">
        <v>4</v>
      </c>
      <c r="C5" s="176"/>
      <c r="D5" s="177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96"/>
      <c r="AB5" s="197"/>
      <c r="AC5" s="197"/>
      <c r="AD5" s="197"/>
      <c r="AE5" s="197"/>
      <c r="AF5" s="197"/>
      <c r="AG5" s="197"/>
      <c r="AH5" s="197"/>
      <c r="AI5" s="198"/>
    </row>
    <row r="6" spans="1:35" s="31" customFormat="1" ht="23.4">
      <c r="B6" s="64" t="s">
        <v>34</v>
      </c>
      <c r="C6" s="176"/>
      <c r="D6" s="17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96" t="s">
        <v>71</v>
      </c>
      <c r="AB6" s="197"/>
      <c r="AC6" s="197"/>
      <c r="AD6" s="197"/>
      <c r="AE6" s="197"/>
      <c r="AF6" s="197"/>
      <c r="AG6" s="197"/>
      <c r="AH6" s="197"/>
      <c r="AI6" s="198"/>
    </row>
    <row r="7" spans="1:35" s="31" customFormat="1" ht="24" thickBot="1">
      <c r="B7" s="65" t="s">
        <v>35</v>
      </c>
      <c r="C7" s="179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99"/>
      <c r="AB7" s="200"/>
      <c r="AC7" s="200"/>
      <c r="AD7" s="200"/>
      <c r="AE7" s="200"/>
      <c r="AF7" s="200"/>
      <c r="AG7" s="200"/>
      <c r="AH7" s="200"/>
      <c r="AI7" s="201"/>
    </row>
    <row r="8" spans="1:35" ht="24.75" customHeight="1">
      <c r="B8" s="190" t="s">
        <v>69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2"/>
    </row>
    <row r="9" spans="1:35" ht="40.5" customHeight="1" thickBot="1"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s="30" customFormat="1" ht="21.9" customHeight="1">
      <c r="B10" s="36"/>
      <c r="C10" s="86"/>
      <c r="D10" s="208" t="s">
        <v>7</v>
      </c>
      <c r="E10" s="222" t="s">
        <v>17</v>
      </c>
      <c r="F10" s="210"/>
      <c r="G10" s="210"/>
      <c r="H10" s="210"/>
      <c r="I10" s="210"/>
      <c r="J10" s="210"/>
      <c r="K10" s="210"/>
      <c r="L10" s="210"/>
      <c r="M10" s="210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52" t="s">
        <v>23</v>
      </c>
      <c r="AB10" s="38" t="s">
        <v>5</v>
      </c>
      <c r="AC10" s="212" t="s">
        <v>12</v>
      </c>
      <c r="AD10" s="213"/>
      <c r="AE10" s="213"/>
      <c r="AF10" s="214"/>
      <c r="AG10" s="218" t="s">
        <v>13</v>
      </c>
      <c r="AH10" s="220" t="s">
        <v>58</v>
      </c>
      <c r="AI10" s="221"/>
    </row>
    <row r="11" spans="1:35" s="30" customFormat="1" ht="21.9" customHeight="1">
      <c r="B11" s="39"/>
      <c r="C11" s="180"/>
      <c r="D11" s="209"/>
      <c r="E11" s="211"/>
      <c r="F11" s="211"/>
      <c r="G11" s="211"/>
      <c r="H11" s="211"/>
      <c r="I11" s="211"/>
      <c r="J11" s="211"/>
      <c r="K11" s="211"/>
      <c r="L11" s="211"/>
      <c r="M11" s="21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53"/>
      <c r="AB11" s="40" t="s">
        <v>8</v>
      </c>
      <c r="AC11" s="61"/>
      <c r="AD11" s="215" t="s">
        <v>24</v>
      </c>
      <c r="AE11" s="216"/>
      <c r="AF11" s="217"/>
      <c r="AG11" s="219"/>
      <c r="AH11" s="41"/>
      <c r="AI11" s="42"/>
    </row>
    <row r="12" spans="1:35" s="30" customFormat="1" ht="21.9" customHeight="1">
      <c r="A12" s="56"/>
      <c r="B12" s="57"/>
      <c r="C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53"/>
      <c r="AB12" s="40" t="s">
        <v>18</v>
      </c>
      <c r="AC12" s="40" t="s">
        <v>59</v>
      </c>
      <c r="AD12" s="40">
        <v>20000</v>
      </c>
      <c r="AE12" s="40">
        <v>40000</v>
      </c>
      <c r="AF12" s="40">
        <v>80000</v>
      </c>
      <c r="AG12" s="184"/>
      <c r="AH12" s="41"/>
      <c r="AI12" s="42"/>
    </row>
    <row r="13" spans="1:35" s="30" customFormat="1" ht="21.9" customHeight="1">
      <c r="B13" s="43"/>
      <c r="C13" s="180"/>
      <c r="E13" s="59" t="s">
        <v>25</v>
      </c>
      <c r="F13" s="60">
        <v>180</v>
      </c>
      <c r="G13" s="60">
        <v>185</v>
      </c>
      <c r="H13" s="60">
        <v>190</v>
      </c>
      <c r="I13" s="60">
        <v>195</v>
      </c>
      <c r="J13" s="60">
        <v>200</v>
      </c>
      <c r="K13" s="60">
        <v>205</v>
      </c>
      <c r="L13" s="60">
        <v>210</v>
      </c>
      <c r="M13" s="60">
        <v>215</v>
      </c>
      <c r="N13" s="60">
        <v>220</v>
      </c>
      <c r="O13" s="60">
        <v>225</v>
      </c>
      <c r="P13" s="60">
        <v>230</v>
      </c>
      <c r="Q13" s="60">
        <v>235</v>
      </c>
      <c r="R13" s="60">
        <v>240</v>
      </c>
      <c r="S13" s="60">
        <v>245</v>
      </c>
      <c r="T13" s="60">
        <v>250</v>
      </c>
      <c r="U13" s="60">
        <v>255</v>
      </c>
      <c r="V13" s="60">
        <v>260</v>
      </c>
      <c r="W13" s="60">
        <v>265</v>
      </c>
      <c r="X13" s="60">
        <v>270</v>
      </c>
      <c r="Y13" s="60">
        <v>275</v>
      </c>
      <c r="Z13" s="60">
        <v>280</v>
      </c>
      <c r="AA13" s="53"/>
      <c r="AB13" s="40" t="s">
        <v>6</v>
      </c>
      <c r="AC13" s="88" t="s">
        <v>57</v>
      </c>
      <c r="AD13" s="88" t="s">
        <v>57</v>
      </c>
      <c r="AE13" s="88" t="s">
        <v>57</v>
      </c>
      <c r="AF13" s="88" t="s">
        <v>57</v>
      </c>
      <c r="AG13" s="185"/>
      <c r="AH13" s="44"/>
      <c r="AI13" s="45"/>
    </row>
    <row r="14" spans="1:35" s="30" customFormat="1" ht="19.95" customHeight="1" thickBot="1">
      <c r="B14" s="46" t="s">
        <v>1</v>
      </c>
      <c r="C14" s="87" t="s">
        <v>55</v>
      </c>
      <c r="D14" s="55" t="s">
        <v>16</v>
      </c>
      <c r="E14" s="47" t="s">
        <v>26</v>
      </c>
      <c r="F14" s="58">
        <v>3</v>
      </c>
      <c r="G14" s="58">
        <v>3.5</v>
      </c>
      <c r="H14" s="58">
        <v>4</v>
      </c>
      <c r="I14" s="58">
        <v>4.5</v>
      </c>
      <c r="J14" s="58">
        <v>5</v>
      </c>
      <c r="K14" s="58">
        <v>5.5</v>
      </c>
      <c r="L14" s="58">
        <v>6</v>
      </c>
      <c r="M14" s="58">
        <v>6.5</v>
      </c>
      <c r="N14" s="58">
        <v>7</v>
      </c>
      <c r="O14" s="58">
        <v>7.5</v>
      </c>
      <c r="P14" s="58">
        <v>8</v>
      </c>
      <c r="Q14" s="58">
        <v>8.5</v>
      </c>
      <c r="R14" s="58">
        <v>9</v>
      </c>
      <c r="S14" s="58">
        <v>9.5</v>
      </c>
      <c r="T14" s="58">
        <v>10</v>
      </c>
      <c r="U14" s="58">
        <v>10.5</v>
      </c>
      <c r="V14" s="66"/>
      <c r="W14" s="67"/>
      <c r="X14" s="67"/>
      <c r="Y14" s="67"/>
      <c r="Z14" s="67"/>
      <c r="AA14" s="54"/>
      <c r="AB14" s="48"/>
      <c r="AC14" s="48"/>
      <c r="AD14" s="62">
        <v>-0.01</v>
      </c>
      <c r="AE14" s="62">
        <v>-0.03</v>
      </c>
      <c r="AF14" s="62">
        <v>-0.05</v>
      </c>
      <c r="AG14" s="49"/>
      <c r="AH14" s="49" t="s">
        <v>14</v>
      </c>
      <c r="AI14" s="50" t="s">
        <v>15</v>
      </c>
    </row>
    <row r="15" spans="1:35" s="30" customFormat="1" ht="34.950000000000003" customHeight="1" thickTop="1">
      <c r="B15" s="90" t="s">
        <v>27</v>
      </c>
      <c r="C15" s="95"/>
      <c r="D15" s="89" t="s">
        <v>61</v>
      </c>
      <c r="E15" s="123" t="s">
        <v>26</v>
      </c>
      <c r="F15" s="117"/>
      <c r="G15" s="122"/>
      <c r="H15" s="117"/>
      <c r="I15" s="122"/>
      <c r="J15" s="117"/>
      <c r="K15" s="122"/>
      <c r="L15" s="117"/>
      <c r="M15" s="122"/>
      <c r="N15" s="117"/>
      <c r="O15" s="122"/>
      <c r="P15" s="117"/>
      <c r="Q15" s="122"/>
      <c r="R15" s="117"/>
      <c r="S15" s="122"/>
      <c r="T15" s="117"/>
      <c r="U15" s="122"/>
      <c r="V15" s="114"/>
      <c r="W15" s="114"/>
      <c r="X15" s="114"/>
      <c r="Y15" s="114"/>
      <c r="Z15" s="114"/>
      <c r="AA15" s="121" t="s">
        <v>11</v>
      </c>
      <c r="AB15" s="110">
        <v>17499</v>
      </c>
      <c r="AC15" s="120">
        <v>7368</v>
      </c>
      <c r="AD15" s="106">
        <f>AC15*0.99</f>
        <v>7294.32</v>
      </c>
      <c r="AE15" s="106">
        <f>AC15*0.97</f>
        <v>7146.96</v>
      </c>
      <c r="AF15" s="119">
        <f>AC15*0.95</f>
        <v>6999.5999999999995</v>
      </c>
      <c r="AG15" s="102">
        <f>SUM(F15:Z15)</f>
        <v>0</v>
      </c>
      <c r="AH15" s="118">
        <f>AC15</f>
        <v>7368</v>
      </c>
      <c r="AI15" s="99">
        <f>AG15*AH15</f>
        <v>0</v>
      </c>
    </row>
    <row r="16" spans="1:35" s="30" customFormat="1" ht="34.950000000000003" customHeight="1">
      <c r="B16" s="92" t="s">
        <v>28</v>
      </c>
      <c r="C16" s="95"/>
      <c r="D16" s="91" t="s">
        <v>62</v>
      </c>
      <c r="E16" s="116" t="s">
        <v>26</v>
      </c>
      <c r="F16" s="117"/>
      <c r="G16" s="114"/>
      <c r="H16" s="117"/>
      <c r="I16" s="114"/>
      <c r="J16" s="117"/>
      <c r="K16" s="114"/>
      <c r="L16" s="117"/>
      <c r="M16" s="114"/>
      <c r="N16" s="117"/>
      <c r="O16" s="114"/>
      <c r="P16" s="117"/>
      <c r="Q16" s="114"/>
      <c r="R16" s="117"/>
      <c r="S16" s="114"/>
      <c r="T16" s="117"/>
      <c r="U16" s="114"/>
      <c r="V16" s="114"/>
      <c r="W16" s="114"/>
      <c r="X16" s="114"/>
      <c r="Y16" s="114"/>
      <c r="Z16" s="114"/>
      <c r="AA16" s="113" t="s">
        <v>11</v>
      </c>
      <c r="AB16" s="109">
        <v>17499</v>
      </c>
      <c r="AC16" s="105">
        <v>7368</v>
      </c>
      <c r="AD16" s="106">
        <f t="shared" ref="AD16:AD39" si="0">AC16*0.99</f>
        <v>7294.32</v>
      </c>
      <c r="AE16" s="106">
        <f t="shared" ref="AE16:AE21" si="1">AC16*0.97</f>
        <v>7146.96</v>
      </c>
      <c r="AF16" s="119">
        <f t="shared" ref="AF16:AF21" si="2">AC16*0.95</f>
        <v>6999.5999999999995</v>
      </c>
      <c r="AG16" s="102">
        <f t="shared" ref="AG16:AG36" si="3">SUM(F16:Z16)</f>
        <v>0</v>
      </c>
      <c r="AH16" s="118">
        <f t="shared" ref="AH16:AH42" si="4">AC16</f>
        <v>7368</v>
      </c>
      <c r="AI16" s="99">
        <f t="shared" ref="AI16:AI42" si="5">AG16*AH16</f>
        <v>0</v>
      </c>
    </row>
    <row r="17" spans="2:35" s="30" customFormat="1" ht="34.950000000000003" customHeight="1">
      <c r="B17" s="92" t="s">
        <v>29</v>
      </c>
      <c r="C17" s="95"/>
      <c r="D17" s="91" t="s">
        <v>63</v>
      </c>
      <c r="E17" s="116" t="s">
        <v>26</v>
      </c>
      <c r="F17" s="117"/>
      <c r="G17" s="114"/>
      <c r="H17" s="117"/>
      <c r="I17" s="114"/>
      <c r="J17" s="117"/>
      <c r="K17" s="114"/>
      <c r="L17" s="117"/>
      <c r="M17" s="114"/>
      <c r="N17" s="117"/>
      <c r="O17" s="114"/>
      <c r="P17" s="117"/>
      <c r="Q17" s="114"/>
      <c r="R17" s="117"/>
      <c r="S17" s="114"/>
      <c r="T17" s="117"/>
      <c r="U17" s="114"/>
      <c r="V17" s="101"/>
      <c r="W17" s="114"/>
      <c r="X17" s="114"/>
      <c r="Y17" s="114"/>
      <c r="Z17" s="114"/>
      <c r="AA17" s="113" t="s">
        <v>11</v>
      </c>
      <c r="AB17" s="109">
        <v>14999</v>
      </c>
      <c r="AC17" s="105">
        <v>6316</v>
      </c>
      <c r="AD17" s="106">
        <f t="shared" si="0"/>
        <v>6252.84</v>
      </c>
      <c r="AE17" s="106">
        <f t="shared" si="1"/>
        <v>6126.5199999999995</v>
      </c>
      <c r="AF17" s="119">
        <f t="shared" si="2"/>
        <v>6000.2</v>
      </c>
      <c r="AG17" s="102">
        <f t="shared" si="3"/>
        <v>0</v>
      </c>
      <c r="AH17" s="118">
        <f t="shared" si="4"/>
        <v>6316</v>
      </c>
      <c r="AI17" s="99">
        <f t="shared" si="5"/>
        <v>0</v>
      </c>
    </row>
    <row r="18" spans="2:35" s="51" customFormat="1" ht="34.950000000000003" customHeight="1">
      <c r="B18" s="92" t="s">
        <v>30</v>
      </c>
      <c r="C18" s="95"/>
      <c r="D18" s="91" t="s">
        <v>64</v>
      </c>
      <c r="E18" s="116" t="s">
        <v>26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01"/>
      <c r="W18" s="114"/>
      <c r="X18" s="114"/>
      <c r="Y18" s="114"/>
      <c r="Z18" s="114"/>
      <c r="AA18" s="113" t="s">
        <v>9</v>
      </c>
      <c r="AB18" s="109">
        <v>15499</v>
      </c>
      <c r="AC18" s="105">
        <v>6526</v>
      </c>
      <c r="AD18" s="106">
        <f t="shared" si="0"/>
        <v>6460.74</v>
      </c>
      <c r="AE18" s="106">
        <f t="shared" si="1"/>
        <v>6330.22</v>
      </c>
      <c r="AF18" s="119">
        <f t="shared" si="2"/>
        <v>6199.7</v>
      </c>
      <c r="AG18" s="102">
        <f t="shared" si="3"/>
        <v>0</v>
      </c>
      <c r="AH18" s="118">
        <f t="shared" si="4"/>
        <v>6526</v>
      </c>
      <c r="AI18" s="99">
        <f t="shared" si="5"/>
        <v>0</v>
      </c>
    </row>
    <row r="19" spans="2:35" s="51" customFormat="1" ht="34.950000000000003" customHeight="1">
      <c r="B19" s="92" t="s">
        <v>31</v>
      </c>
      <c r="C19" s="95"/>
      <c r="D19" s="91" t="s">
        <v>65</v>
      </c>
      <c r="E19" s="116" t="s">
        <v>26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01"/>
      <c r="W19" s="114"/>
      <c r="X19" s="114"/>
      <c r="Y19" s="114"/>
      <c r="Z19" s="114"/>
      <c r="AA19" s="113" t="s">
        <v>9</v>
      </c>
      <c r="AB19" s="109">
        <v>12999</v>
      </c>
      <c r="AC19" s="105">
        <v>5474</v>
      </c>
      <c r="AD19" s="106">
        <f t="shared" si="0"/>
        <v>5419.26</v>
      </c>
      <c r="AE19" s="106">
        <f t="shared" si="1"/>
        <v>5309.78</v>
      </c>
      <c r="AF19" s="119">
        <f t="shared" si="2"/>
        <v>5200.3</v>
      </c>
      <c r="AG19" s="102">
        <f t="shared" si="3"/>
        <v>0</v>
      </c>
      <c r="AH19" s="118">
        <f t="shared" si="4"/>
        <v>5474</v>
      </c>
      <c r="AI19" s="99">
        <f t="shared" si="5"/>
        <v>0</v>
      </c>
    </row>
    <row r="20" spans="2:35" s="51" customFormat="1" ht="34.950000000000003" customHeight="1">
      <c r="B20" s="92" t="s">
        <v>32</v>
      </c>
      <c r="C20" s="95"/>
      <c r="D20" s="91" t="s">
        <v>66</v>
      </c>
      <c r="E20" s="116" t="s">
        <v>26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4"/>
      <c r="S20" s="114"/>
      <c r="T20" s="114"/>
      <c r="U20" s="114"/>
      <c r="V20" s="114"/>
      <c r="W20" s="114"/>
      <c r="X20" s="114"/>
      <c r="Y20" s="114"/>
      <c r="Z20" s="114"/>
      <c r="AA20" s="113" t="s">
        <v>10</v>
      </c>
      <c r="AB20" s="109">
        <v>9999</v>
      </c>
      <c r="AC20" s="105">
        <v>4210</v>
      </c>
      <c r="AD20" s="106">
        <f t="shared" si="0"/>
        <v>4167.8999999999996</v>
      </c>
      <c r="AE20" s="106">
        <f t="shared" si="1"/>
        <v>4083.7</v>
      </c>
      <c r="AF20" s="119">
        <f t="shared" si="2"/>
        <v>3999.5</v>
      </c>
      <c r="AG20" s="102">
        <f t="shared" si="3"/>
        <v>0</v>
      </c>
      <c r="AH20" s="118">
        <f t="shared" si="4"/>
        <v>4210</v>
      </c>
      <c r="AI20" s="99">
        <f t="shared" si="5"/>
        <v>0</v>
      </c>
    </row>
    <row r="21" spans="2:35" s="51" customFormat="1" ht="34.950000000000003" customHeight="1">
      <c r="B21" s="92" t="s">
        <v>33</v>
      </c>
      <c r="C21" s="95"/>
      <c r="D21" s="91" t="s">
        <v>67</v>
      </c>
      <c r="E21" s="116" t="s">
        <v>26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4"/>
      <c r="S21" s="114"/>
      <c r="T21" s="114"/>
      <c r="U21" s="114"/>
      <c r="V21" s="114"/>
      <c r="W21" s="114"/>
      <c r="X21" s="114"/>
      <c r="Y21" s="114"/>
      <c r="Z21" s="114"/>
      <c r="AA21" s="113" t="s">
        <v>10</v>
      </c>
      <c r="AB21" s="109">
        <v>8249</v>
      </c>
      <c r="AC21" s="105">
        <v>3474</v>
      </c>
      <c r="AD21" s="106">
        <f t="shared" si="0"/>
        <v>3439.2599999999998</v>
      </c>
      <c r="AE21" s="106">
        <f t="shared" si="1"/>
        <v>3369.7799999999997</v>
      </c>
      <c r="AF21" s="119">
        <f t="shared" si="2"/>
        <v>3300.2999999999997</v>
      </c>
      <c r="AG21" s="102">
        <f t="shared" si="3"/>
        <v>0</v>
      </c>
      <c r="AH21" s="118">
        <f t="shared" si="4"/>
        <v>3474</v>
      </c>
      <c r="AI21" s="99">
        <f t="shared" si="5"/>
        <v>0</v>
      </c>
    </row>
    <row r="22" spans="2:35" s="51" customFormat="1" ht="34.950000000000003" customHeight="1" thickBot="1">
      <c r="B22" s="92" t="s">
        <v>60</v>
      </c>
      <c r="C22" s="95" t="s">
        <v>56</v>
      </c>
      <c r="D22" s="91" t="s">
        <v>68</v>
      </c>
      <c r="E22" s="98" t="s">
        <v>25</v>
      </c>
      <c r="F22" s="173"/>
      <c r="G22" s="17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74"/>
      <c r="AA22" s="112" t="s">
        <v>36</v>
      </c>
      <c r="AB22" s="109">
        <v>6249</v>
      </c>
      <c r="AC22" s="105">
        <v>2740</v>
      </c>
      <c r="AD22" s="106">
        <f t="shared" ref="AD22" si="6">AC22*0.99</f>
        <v>2712.6</v>
      </c>
      <c r="AE22" s="106">
        <f t="shared" ref="AE22" si="7">AC22*0.97</f>
        <v>2657.7999999999997</v>
      </c>
      <c r="AF22" s="119">
        <f t="shared" ref="AF22" si="8">AC22*0.95</f>
        <v>2603</v>
      </c>
      <c r="AG22" s="102">
        <f t="shared" si="3"/>
        <v>0</v>
      </c>
      <c r="AH22" s="118">
        <f t="shared" si="4"/>
        <v>2740</v>
      </c>
      <c r="AI22" s="99">
        <f t="shared" si="5"/>
        <v>0</v>
      </c>
    </row>
    <row r="23" spans="2:35" s="30" customFormat="1" ht="34.950000000000003" customHeight="1" thickBot="1">
      <c r="B23" s="111"/>
      <c r="C23" s="107"/>
      <c r="D23" s="103" t="s">
        <v>41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4"/>
      <c r="AB23" s="100"/>
      <c r="AC23" s="97"/>
      <c r="AD23" s="97"/>
      <c r="AE23" s="97"/>
      <c r="AF23" s="97"/>
      <c r="AG23" s="124"/>
      <c r="AH23" s="97"/>
      <c r="AI23" s="125"/>
    </row>
    <row r="24" spans="2:35" s="30" customFormat="1" ht="34.950000000000003" customHeight="1">
      <c r="B24" s="186">
        <v>42236300100</v>
      </c>
      <c r="C24" s="96"/>
      <c r="D24" s="172" t="s">
        <v>72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7"/>
      <c r="AB24" s="128">
        <v>899</v>
      </c>
      <c r="AC24" s="129">
        <v>459</v>
      </c>
      <c r="AD24" s="106">
        <f t="shared" si="0"/>
        <v>454.40999999999997</v>
      </c>
      <c r="AE24" s="106">
        <f t="shared" ref="AE24" si="9">AC24*0.97</f>
        <v>445.22999999999996</v>
      </c>
      <c r="AF24" s="119">
        <f t="shared" ref="AF24" si="10">AC24*0.95</f>
        <v>436.04999999999995</v>
      </c>
      <c r="AG24" s="102">
        <f t="shared" si="3"/>
        <v>0</v>
      </c>
      <c r="AH24" s="118">
        <f t="shared" si="4"/>
        <v>459</v>
      </c>
      <c r="AI24" s="99">
        <f t="shared" si="5"/>
        <v>0</v>
      </c>
    </row>
    <row r="25" spans="2:35" s="30" customFormat="1" ht="34.950000000000003" customHeight="1">
      <c r="B25" s="186">
        <v>42238300058</v>
      </c>
      <c r="C25" s="96"/>
      <c r="D25" s="172" t="s">
        <v>73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1"/>
      <c r="AB25" s="132">
        <v>1299</v>
      </c>
      <c r="AC25" s="106">
        <v>663</v>
      </c>
      <c r="AD25" s="106">
        <f t="shared" ref="AD25:AD30" si="11">AC25*0.99</f>
        <v>656.37</v>
      </c>
      <c r="AE25" s="106">
        <f t="shared" ref="AE25:AE30" si="12">AC25*0.97</f>
        <v>643.11</v>
      </c>
      <c r="AF25" s="119">
        <f t="shared" ref="AF25:AF30" si="13">AC25*0.95</f>
        <v>629.85</v>
      </c>
      <c r="AG25" s="102">
        <f t="shared" si="3"/>
        <v>0</v>
      </c>
      <c r="AH25" s="118">
        <f t="shared" si="4"/>
        <v>663</v>
      </c>
      <c r="AI25" s="99">
        <f t="shared" si="5"/>
        <v>0</v>
      </c>
    </row>
    <row r="26" spans="2:35" s="30" customFormat="1" ht="34.950000000000003" customHeight="1">
      <c r="B26" s="186">
        <v>42238100847</v>
      </c>
      <c r="C26" s="96"/>
      <c r="D26" s="172" t="s">
        <v>74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1"/>
      <c r="AB26" s="132">
        <v>1299</v>
      </c>
      <c r="AC26" s="106">
        <v>663</v>
      </c>
      <c r="AD26" s="106">
        <f t="shared" si="11"/>
        <v>656.37</v>
      </c>
      <c r="AE26" s="106">
        <f t="shared" si="12"/>
        <v>643.11</v>
      </c>
      <c r="AF26" s="119">
        <f t="shared" si="13"/>
        <v>629.85</v>
      </c>
      <c r="AG26" s="102">
        <f t="shared" si="3"/>
        <v>0</v>
      </c>
      <c r="AH26" s="118">
        <f t="shared" si="4"/>
        <v>663</v>
      </c>
      <c r="AI26" s="99">
        <f t="shared" si="5"/>
        <v>0</v>
      </c>
    </row>
    <row r="27" spans="2:35" s="30" customFormat="1" ht="34.950000000000003" customHeight="1">
      <c r="B27" s="186">
        <v>42238000847</v>
      </c>
      <c r="C27" s="93"/>
      <c r="D27" s="172" t="s">
        <v>75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133">
        <v>1899</v>
      </c>
      <c r="AC27" s="134">
        <v>969</v>
      </c>
      <c r="AD27" s="106">
        <f t="shared" si="11"/>
        <v>959.31</v>
      </c>
      <c r="AE27" s="106">
        <f t="shared" si="12"/>
        <v>939.93</v>
      </c>
      <c r="AF27" s="119">
        <f t="shared" si="13"/>
        <v>920.55</v>
      </c>
      <c r="AG27" s="102">
        <f t="shared" si="3"/>
        <v>0</v>
      </c>
      <c r="AH27" s="118">
        <f t="shared" si="4"/>
        <v>969</v>
      </c>
      <c r="AI27" s="99">
        <f t="shared" si="5"/>
        <v>0</v>
      </c>
    </row>
    <row r="28" spans="2:35" s="30" customFormat="1" ht="34.950000000000003" customHeight="1">
      <c r="B28" s="186">
        <v>42239001100</v>
      </c>
      <c r="C28" s="93"/>
      <c r="D28" s="172" t="s">
        <v>76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1"/>
      <c r="AB28" s="133">
        <v>2899</v>
      </c>
      <c r="AC28" s="134">
        <v>1479</v>
      </c>
      <c r="AD28" s="106">
        <f t="shared" si="11"/>
        <v>1464.21</v>
      </c>
      <c r="AE28" s="106">
        <f t="shared" si="12"/>
        <v>1434.6299999999999</v>
      </c>
      <c r="AF28" s="119">
        <f t="shared" si="13"/>
        <v>1405.05</v>
      </c>
      <c r="AG28" s="102">
        <f t="shared" si="3"/>
        <v>0</v>
      </c>
      <c r="AH28" s="118">
        <f t="shared" si="4"/>
        <v>1479</v>
      </c>
      <c r="AI28" s="99">
        <f t="shared" si="5"/>
        <v>0</v>
      </c>
    </row>
    <row r="29" spans="2:35" s="30" customFormat="1" ht="34.950000000000003" customHeight="1">
      <c r="B29" s="186">
        <v>42239400305</v>
      </c>
      <c r="C29" s="93"/>
      <c r="D29" s="172" t="s">
        <v>77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33">
        <v>4699</v>
      </c>
      <c r="AC29" s="134">
        <v>2398</v>
      </c>
      <c r="AD29" s="106">
        <f t="shared" si="11"/>
        <v>2374.02</v>
      </c>
      <c r="AE29" s="106">
        <f t="shared" si="12"/>
        <v>2326.06</v>
      </c>
      <c r="AF29" s="119">
        <f t="shared" si="13"/>
        <v>2278.1</v>
      </c>
      <c r="AG29" s="102">
        <f t="shared" si="3"/>
        <v>0</v>
      </c>
      <c r="AH29" s="118">
        <f t="shared" si="4"/>
        <v>2398</v>
      </c>
      <c r="AI29" s="99">
        <f t="shared" si="5"/>
        <v>0</v>
      </c>
    </row>
    <row r="30" spans="2:35" s="30" customFormat="1" ht="34.950000000000003" customHeight="1">
      <c r="B30" s="186">
        <v>42238901305</v>
      </c>
      <c r="C30" s="93"/>
      <c r="D30" s="172" t="s">
        <v>78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33">
        <v>4399</v>
      </c>
      <c r="AC30" s="134">
        <v>2244</v>
      </c>
      <c r="AD30" s="106">
        <f t="shared" si="11"/>
        <v>2221.56</v>
      </c>
      <c r="AE30" s="106">
        <f t="shared" si="12"/>
        <v>2176.6799999999998</v>
      </c>
      <c r="AF30" s="119">
        <f t="shared" si="13"/>
        <v>2131.7999999999997</v>
      </c>
      <c r="AG30" s="102">
        <f t="shared" si="3"/>
        <v>0</v>
      </c>
      <c r="AH30" s="118">
        <f t="shared" si="4"/>
        <v>2244</v>
      </c>
      <c r="AI30" s="99">
        <f t="shared" si="5"/>
        <v>0</v>
      </c>
    </row>
    <row r="31" spans="2:35" s="30" customFormat="1" ht="34.950000000000003" customHeight="1">
      <c r="B31" s="186">
        <v>42238501328</v>
      </c>
      <c r="C31" s="93"/>
      <c r="D31" s="172" t="s">
        <v>79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1"/>
      <c r="AB31" s="133">
        <v>6399</v>
      </c>
      <c r="AC31" s="134">
        <v>3264</v>
      </c>
      <c r="AD31" s="106">
        <f t="shared" si="0"/>
        <v>3231.36</v>
      </c>
      <c r="AE31" s="106">
        <f t="shared" ref="AE31:AE32" si="14">AC31*0.97</f>
        <v>3166.08</v>
      </c>
      <c r="AF31" s="119">
        <f t="shared" ref="AF31:AF32" si="15">AC31*0.95</f>
        <v>3100.7999999999997</v>
      </c>
      <c r="AG31" s="102">
        <f t="shared" si="3"/>
        <v>0</v>
      </c>
      <c r="AH31" s="118">
        <f t="shared" si="4"/>
        <v>3264</v>
      </c>
      <c r="AI31" s="99">
        <f t="shared" si="5"/>
        <v>0</v>
      </c>
    </row>
    <row r="32" spans="2:35" s="30" customFormat="1" ht="34.950000000000003" customHeight="1">
      <c r="B32" s="186">
        <v>42236400100</v>
      </c>
      <c r="C32" s="93"/>
      <c r="D32" s="172" t="s">
        <v>37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/>
      <c r="AB32" s="133">
        <v>999</v>
      </c>
      <c r="AC32" s="134">
        <v>510</v>
      </c>
      <c r="AD32" s="106">
        <f t="shared" si="0"/>
        <v>504.9</v>
      </c>
      <c r="AE32" s="106">
        <f t="shared" si="14"/>
        <v>494.7</v>
      </c>
      <c r="AF32" s="119">
        <f t="shared" si="15"/>
        <v>484.5</v>
      </c>
      <c r="AG32" s="102">
        <f t="shared" si="3"/>
        <v>0</v>
      </c>
      <c r="AH32" s="118">
        <f t="shared" si="4"/>
        <v>510</v>
      </c>
      <c r="AI32" s="99">
        <f t="shared" si="5"/>
        <v>0</v>
      </c>
    </row>
    <row r="33" spans="2:35" s="30" customFormat="1" ht="34.950000000000003" customHeight="1">
      <c r="B33" s="186">
        <v>42239100100</v>
      </c>
      <c r="C33" s="175"/>
      <c r="D33" s="172" t="s">
        <v>38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0"/>
      <c r="Y33" s="130"/>
      <c r="Z33" s="130"/>
      <c r="AA33" s="131"/>
      <c r="AB33" s="136">
        <v>2299</v>
      </c>
      <c r="AC33" s="134">
        <v>1173</v>
      </c>
      <c r="AD33" s="106">
        <f t="shared" ref="AD33:AD36" si="16">AC33*0.99</f>
        <v>1161.27</v>
      </c>
      <c r="AE33" s="106">
        <f t="shared" ref="AE33:AE36" si="17">AC33*0.97</f>
        <v>1137.81</v>
      </c>
      <c r="AF33" s="119">
        <f t="shared" ref="AF33:AF36" si="18">AC33*0.95</f>
        <v>1114.3499999999999</v>
      </c>
      <c r="AG33" s="102">
        <f t="shared" si="3"/>
        <v>0</v>
      </c>
      <c r="AH33" s="118">
        <f t="shared" ref="AH33:AH36" si="19">AC33</f>
        <v>1173</v>
      </c>
      <c r="AI33" s="99">
        <f t="shared" ref="AI33:AI36" si="20">AG33*AH33</f>
        <v>0</v>
      </c>
    </row>
    <row r="34" spans="2:35" s="30" customFormat="1" ht="34.950000000000003" customHeight="1">
      <c r="B34" s="186">
        <v>42238600100</v>
      </c>
      <c r="C34" s="94"/>
      <c r="D34" s="172" t="s">
        <v>19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0"/>
      <c r="Y34" s="130"/>
      <c r="Z34" s="130"/>
      <c r="AA34" s="131"/>
      <c r="AB34" s="136">
        <v>4999</v>
      </c>
      <c r="AC34" s="134">
        <v>2550</v>
      </c>
      <c r="AD34" s="106">
        <f t="shared" si="16"/>
        <v>2524.5</v>
      </c>
      <c r="AE34" s="106">
        <f t="shared" si="17"/>
        <v>2473.5</v>
      </c>
      <c r="AF34" s="119">
        <f t="shared" si="18"/>
        <v>2422.5</v>
      </c>
      <c r="AG34" s="102">
        <f t="shared" si="3"/>
        <v>0</v>
      </c>
      <c r="AH34" s="118">
        <f t="shared" si="19"/>
        <v>2550</v>
      </c>
      <c r="AI34" s="99">
        <f t="shared" si="20"/>
        <v>0</v>
      </c>
    </row>
    <row r="35" spans="2:35" s="30" customFormat="1" ht="34.950000000000003" customHeight="1">
      <c r="B35" s="186">
        <v>42238700100</v>
      </c>
      <c r="C35" s="94"/>
      <c r="D35" s="172" t="s">
        <v>20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0"/>
      <c r="Y35" s="130"/>
      <c r="Z35" s="130"/>
      <c r="AA35" s="131"/>
      <c r="AB35" s="136">
        <v>4999</v>
      </c>
      <c r="AC35" s="134">
        <v>2550</v>
      </c>
      <c r="AD35" s="106">
        <f t="shared" si="16"/>
        <v>2524.5</v>
      </c>
      <c r="AE35" s="106">
        <f t="shared" si="17"/>
        <v>2473.5</v>
      </c>
      <c r="AF35" s="119">
        <f t="shared" si="18"/>
        <v>2422.5</v>
      </c>
      <c r="AG35" s="102">
        <f t="shared" si="3"/>
        <v>0</v>
      </c>
      <c r="AH35" s="118">
        <f t="shared" si="19"/>
        <v>2550</v>
      </c>
      <c r="AI35" s="99">
        <f t="shared" si="20"/>
        <v>0</v>
      </c>
    </row>
    <row r="36" spans="2:35" s="30" customFormat="1" ht="34.950000000000003" customHeight="1">
      <c r="B36" s="186">
        <v>42239300100</v>
      </c>
      <c r="C36" s="94"/>
      <c r="D36" s="172" t="s">
        <v>39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74" t="s">
        <v>54</v>
      </c>
      <c r="Y36" s="74" t="s">
        <v>51</v>
      </c>
      <c r="Z36" s="74" t="s">
        <v>52</v>
      </c>
      <c r="AA36" s="75" t="s">
        <v>21</v>
      </c>
      <c r="AB36" s="136">
        <v>6799</v>
      </c>
      <c r="AC36" s="134">
        <v>3469</v>
      </c>
      <c r="AD36" s="106">
        <f t="shared" si="16"/>
        <v>3434.31</v>
      </c>
      <c r="AE36" s="106">
        <f t="shared" si="17"/>
        <v>3364.93</v>
      </c>
      <c r="AF36" s="119">
        <f t="shared" si="18"/>
        <v>3295.5499999999997</v>
      </c>
      <c r="AG36" s="102">
        <f t="shared" si="3"/>
        <v>0</v>
      </c>
      <c r="AH36" s="118">
        <f t="shared" si="19"/>
        <v>3469</v>
      </c>
      <c r="AI36" s="99">
        <f t="shared" si="20"/>
        <v>0</v>
      </c>
    </row>
    <row r="37" spans="2:35" s="30" customFormat="1" ht="34.950000000000003" customHeight="1">
      <c r="B37" s="73">
        <v>45159100100</v>
      </c>
      <c r="C37" s="94"/>
      <c r="D37" s="76" t="s">
        <v>40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77"/>
      <c r="Y37" s="77"/>
      <c r="Z37" s="77"/>
      <c r="AA37" s="84" t="s">
        <v>53</v>
      </c>
      <c r="AB37" s="136">
        <v>3999</v>
      </c>
      <c r="AC37" s="134">
        <v>2040</v>
      </c>
      <c r="AD37" s="106">
        <f t="shared" ref="AD37" si="21">AC37*0.99</f>
        <v>2019.6</v>
      </c>
      <c r="AE37" s="106">
        <f t="shared" ref="AE37" si="22">AC37*0.97</f>
        <v>1978.8</v>
      </c>
      <c r="AF37" s="119">
        <f t="shared" ref="AF37" si="23">AC37*0.95</f>
        <v>1938</v>
      </c>
      <c r="AG37" s="102">
        <f t="shared" ref="AG37" si="24">SUM(F37:Z37)</f>
        <v>0</v>
      </c>
      <c r="AH37" s="118">
        <f t="shared" ref="AH37" si="25">AC37</f>
        <v>2040</v>
      </c>
      <c r="AI37" s="99">
        <f t="shared" ref="AI37" si="26">AG37*AH37</f>
        <v>0</v>
      </c>
    </row>
    <row r="38" spans="2:35" s="30" customFormat="1" ht="34.950000000000003" customHeight="1"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0"/>
      <c r="R38" s="141"/>
      <c r="S38" s="142">
        <v>3</v>
      </c>
      <c r="T38" s="142">
        <v>4</v>
      </c>
      <c r="U38" s="142">
        <v>5</v>
      </c>
      <c r="V38" s="142">
        <v>6</v>
      </c>
      <c r="W38" s="142">
        <v>7</v>
      </c>
      <c r="X38" s="142">
        <v>8</v>
      </c>
      <c r="Y38" s="142">
        <v>9</v>
      </c>
      <c r="Z38" s="142">
        <v>10</v>
      </c>
      <c r="AA38" s="143" t="s">
        <v>21</v>
      </c>
      <c r="AB38" s="144"/>
      <c r="AC38" s="145"/>
      <c r="AD38" s="145"/>
      <c r="AE38" s="145"/>
      <c r="AF38" s="145"/>
      <c r="AG38" s="146"/>
      <c r="AH38" s="145"/>
      <c r="AI38" s="147"/>
    </row>
    <row r="39" spans="2:35" s="30" customFormat="1" ht="34.950000000000003" customHeight="1">
      <c r="B39" s="148" t="s">
        <v>42</v>
      </c>
      <c r="C39" s="149"/>
      <c r="D39" s="150" t="s">
        <v>43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40"/>
      <c r="O39" s="140"/>
      <c r="P39" s="140"/>
      <c r="Q39" s="140"/>
      <c r="R39" s="141"/>
      <c r="S39" s="152"/>
      <c r="T39" s="152"/>
      <c r="U39" s="152"/>
      <c r="V39" s="152"/>
      <c r="W39" s="152"/>
      <c r="X39" s="152"/>
      <c r="Y39" s="152"/>
      <c r="Z39" s="152"/>
      <c r="AA39" s="153" t="s">
        <v>11</v>
      </c>
      <c r="AB39" s="132">
        <v>5999</v>
      </c>
      <c r="AC39" s="154">
        <v>2755</v>
      </c>
      <c r="AD39" s="106">
        <f t="shared" si="0"/>
        <v>2727.45</v>
      </c>
      <c r="AE39" s="106">
        <f t="shared" ref="AE39" si="27">AC39*0.97</f>
        <v>2672.35</v>
      </c>
      <c r="AF39" s="119">
        <f t="shared" ref="AF39" si="28">AC39*0.95</f>
        <v>2617.25</v>
      </c>
      <c r="AG39" s="102">
        <f>SUM(S39:Z39)</f>
        <v>0</v>
      </c>
      <c r="AH39" s="118">
        <f t="shared" si="4"/>
        <v>2755</v>
      </c>
      <c r="AI39" s="99">
        <f t="shared" si="5"/>
        <v>0</v>
      </c>
    </row>
    <row r="40" spans="2:35" s="30" customFormat="1" ht="34.950000000000003" customHeight="1">
      <c r="B40" s="155" t="s">
        <v>44</v>
      </c>
      <c r="C40" s="156"/>
      <c r="D40" s="157" t="s">
        <v>45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8" t="s">
        <v>22</v>
      </c>
      <c r="AB40" s="132">
        <v>399</v>
      </c>
      <c r="AC40" s="159">
        <v>183</v>
      </c>
      <c r="AD40" s="106">
        <f t="shared" ref="AD40:AD42" si="29">AC40*0.99</f>
        <v>181.17</v>
      </c>
      <c r="AE40" s="106">
        <f t="shared" ref="AE40:AE42" si="30">AC40*0.97</f>
        <v>177.51</v>
      </c>
      <c r="AF40" s="119">
        <f t="shared" ref="AF40:AF42" si="31">AC40*0.95</f>
        <v>173.85</v>
      </c>
      <c r="AG40" s="102">
        <f t="shared" ref="AG40:AG42" si="32">SUM(F40:Z40)</f>
        <v>0</v>
      </c>
      <c r="AH40" s="118">
        <f t="shared" si="4"/>
        <v>183</v>
      </c>
      <c r="AI40" s="99">
        <f t="shared" si="5"/>
        <v>0</v>
      </c>
    </row>
    <row r="41" spans="2:35" s="30" customFormat="1" ht="34.950000000000003" customHeight="1">
      <c r="B41" s="155" t="s">
        <v>46</v>
      </c>
      <c r="C41" s="156"/>
      <c r="D41" s="157" t="s">
        <v>47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60"/>
      <c r="S41" s="160"/>
      <c r="T41" s="160"/>
      <c r="U41" s="160"/>
      <c r="V41" s="160"/>
      <c r="W41" s="160"/>
      <c r="X41" s="160"/>
      <c r="Y41" s="160"/>
      <c r="Z41" s="160"/>
      <c r="AA41" s="158" t="s">
        <v>22</v>
      </c>
      <c r="AB41" s="132">
        <v>399</v>
      </c>
      <c r="AC41" s="159">
        <v>183</v>
      </c>
      <c r="AD41" s="106">
        <f t="shared" si="29"/>
        <v>181.17</v>
      </c>
      <c r="AE41" s="106">
        <f t="shared" si="30"/>
        <v>177.51</v>
      </c>
      <c r="AF41" s="119">
        <f t="shared" si="31"/>
        <v>173.85</v>
      </c>
      <c r="AG41" s="102">
        <f t="shared" si="32"/>
        <v>0</v>
      </c>
      <c r="AH41" s="118">
        <f t="shared" si="4"/>
        <v>183</v>
      </c>
      <c r="AI41" s="99">
        <f t="shared" si="5"/>
        <v>0</v>
      </c>
    </row>
    <row r="42" spans="2:35" s="30" customFormat="1" ht="34.950000000000003" customHeight="1" thickBot="1">
      <c r="B42" s="161" t="s">
        <v>48</v>
      </c>
      <c r="C42" s="162"/>
      <c r="D42" s="163" t="s">
        <v>49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165"/>
      <c r="T42" s="165"/>
      <c r="U42" s="165"/>
      <c r="V42" s="165"/>
      <c r="W42" s="165"/>
      <c r="X42" s="165"/>
      <c r="Y42" s="165"/>
      <c r="Z42" s="166"/>
      <c r="AA42" s="167" t="s">
        <v>22</v>
      </c>
      <c r="AB42" s="170">
        <v>499</v>
      </c>
      <c r="AC42" s="171">
        <v>229</v>
      </c>
      <c r="AD42" s="168">
        <f t="shared" si="29"/>
        <v>226.71</v>
      </c>
      <c r="AE42" s="168">
        <f t="shared" si="30"/>
        <v>222.13</v>
      </c>
      <c r="AF42" s="169">
        <f t="shared" si="31"/>
        <v>217.54999999999998</v>
      </c>
      <c r="AG42" s="187">
        <f t="shared" si="32"/>
        <v>0</v>
      </c>
      <c r="AH42" s="188">
        <f t="shared" si="4"/>
        <v>229</v>
      </c>
      <c r="AI42" s="189">
        <f t="shared" si="5"/>
        <v>0</v>
      </c>
    </row>
    <row r="43" spans="2:35" s="2" customFormat="1" ht="25.2" customHeight="1" thickBot="1">
      <c r="B43" s="27"/>
      <c r="C43" s="2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B43" s="15"/>
      <c r="AC43" s="14"/>
      <c r="AD43" s="14"/>
      <c r="AE43" s="14"/>
      <c r="AF43" s="16"/>
      <c r="AG43" s="81">
        <f>SUM(AG15:AG42)</f>
        <v>0</v>
      </c>
      <c r="AH43" s="82"/>
      <c r="AI43" s="83">
        <f>SUM(AI15:AI42)</f>
        <v>0</v>
      </c>
    </row>
    <row r="44" spans="2:35" s="5" customFormat="1" ht="25.2" customHeight="1">
      <c r="B44" s="68" t="s">
        <v>50</v>
      </c>
      <c r="C44" s="68"/>
      <c r="D44" s="68"/>
      <c r="E44" s="69"/>
      <c r="F44" s="69"/>
      <c r="G44" s="70"/>
      <c r="H44" s="69"/>
      <c r="I44" s="69"/>
      <c r="J44" s="69"/>
      <c r="K44" s="69"/>
      <c r="L44" s="69"/>
      <c r="M44" s="69"/>
      <c r="N44" s="69"/>
      <c r="O44" s="69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72"/>
      <c r="AC44" s="71"/>
      <c r="AD44" s="78"/>
      <c r="AE44" s="78"/>
      <c r="AF44" s="79"/>
      <c r="AG44" s="78"/>
      <c r="AH44" s="78"/>
      <c r="AI44" s="80"/>
    </row>
    <row r="45" spans="2:35" s="5" customFormat="1" ht="25.2" customHeight="1">
      <c r="B45" s="28"/>
      <c r="C45" s="2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3"/>
      <c r="AB45" s="17"/>
      <c r="AC45" s="18"/>
      <c r="AD45" s="18"/>
      <c r="AE45" s="18"/>
      <c r="AF45" s="19"/>
      <c r="AG45" s="18"/>
      <c r="AH45" s="18"/>
    </row>
    <row r="46" spans="2:35" s="5" customFormat="1" ht="25.2" customHeight="1">
      <c r="B46" s="28"/>
      <c r="C46" s="28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"/>
      <c r="AB46" s="12"/>
      <c r="AC46" s="6"/>
      <c r="AD46" s="6"/>
      <c r="AE46" s="6"/>
      <c r="AF46" s="7"/>
      <c r="AG46" s="6"/>
      <c r="AH46" s="6"/>
    </row>
    <row r="47" spans="2:35" s="5" customFormat="1" ht="25.2" customHeight="1">
      <c r="B47" s="28"/>
      <c r="C47" s="28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3"/>
      <c r="AB47" s="12"/>
      <c r="AC47" s="6"/>
      <c r="AD47" s="6"/>
      <c r="AE47" s="6"/>
      <c r="AF47" s="7"/>
      <c r="AG47" s="6"/>
      <c r="AH47" s="6"/>
    </row>
    <row r="48" spans="2:35" s="5" customFormat="1" ht="25.2" customHeight="1">
      <c r="B48" s="28"/>
      <c r="C48" s="28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3"/>
      <c r="AB48" s="12"/>
      <c r="AC48" s="6"/>
      <c r="AD48" s="6"/>
      <c r="AE48" s="6"/>
      <c r="AF48" s="7"/>
      <c r="AG48" s="6"/>
      <c r="AH48" s="6"/>
    </row>
    <row r="49" spans="1:34" s="5" customFormat="1" ht="25.2" customHeight="1">
      <c r="B49" s="28"/>
      <c r="C49" s="28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3"/>
      <c r="AB49" s="12"/>
      <c r="AC49" s="6"/>
      <c r="AD49" s="6"/>
      <c r="AE49" s="6"/>
      <c r="AF49" s="7"/>
      <c r="AG49" s="6"/>
      <c r="AH49" s="6"/>
    </row>
    <row r="50" spans="1:34" s="5" customFormat="1" ht="25.2" customHeight="1">
      <c r="B50" s="28"/>
      <c r="C50" s="28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3"/>
      <c r="AB50" s="12"/>
      <c r="AC50" s="6"/>
      <c r="AD50" s="6"/>
      <c r="AE50" s="6"/>
      <c r="AF50" s="7"/>
      <c r="AG50" s="6"/>
      <c r="AH50" s="6"/>
    </row>
    <row r="51" spans="1:34" s="5" customFormat="1" ht="25.2" customHeight="1">
      <c r="B51" s="28"/>
      <c r="C51" s="28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3"/>
      <c r="AB51" s="12"/>
      <c r="AC51" s="6"/>
      <c r="AD51" s="6"/>
      <c r="AE51" s="6"/>
      <c r="AF51" s="7"/>
      <c r="AG51" s="6"/>
      <c r="AH51" s="6"/>
    </row>
    <row r="52" spans="1:34" s="5" customFormat="1" ht="25.2" customHeight="1">
      <c r="B52" s="28"/>
      <c r="C52" s="28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3"/>
      <c r="AB52" s="12"/>
      <c r="AC52" s="6"/>
      <c r="AD52" s="6"/>
      <c r="AE52" s="6"/>
      <c r="AF52" s="7"/>
      <c r="AG52" s="6"/>
      <c r="AH52" s="6"/>
    </row>
    <row r="53" spans="1:34" s="5" customFormat="1" ht="25.2" customHeight="1">
      <c r="B53" s="28"/>
      <c r="C53" s="28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"/>
      <c r="AB53" s="12"/>
      <c r="AC53" s="6"/>
      <c r="AD53" s="6"/>
      <c r="AE53" s="6"/>
      <c r="AF53" s="7"/>
      <c r="AG53" s="6"/>
      <c r="AH53" s="6"/>
    </row>
    <row r="54" spans="1:34" s="5" customFormat="1" ht="25.2" customHeight="1">
      <c r="B54" s="28"/>
      <c r="C54" s="28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3"/>
      <c r="AB54" s="12"/>
      <c r="AC54" s="6"/>
      <c r="AD54" s="6"/>
      <c r="AE54" s="6"/>
      <c r="AF54" s="7"/>
      <c r="AG54" s="6"/>
      <c r="AH54" s="6"/>
    </row>
    <row r="55" spans="1:34" s="5" customFormat="1" ht="25.2" customHeight="1">
      <c r="B55" s="28"/>
      <c r="C55" s="28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3"/>
      <c r="AB55" s="12"/>
      <c r="AC55" s="6"/>
      <c r="AD55" s="6"/>
      <c r="AE55" s="6"/>
      <c r="AF55" s="7"/>
      <c r="AG55" s="6"/>
      <c r="AH55" s="6"/>
    </row>
    <row r="56" spans="1:34" s="5" customFormat="1" ht="25.2" customHeight="1">
      <c r="A56" s="1"/>
      <c r="B56" s="28"/>
      <c r="C56" s="28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3"/>
      <c r="AB56" s="12"/>
      <c r="AC56" s="6"/>
      <c r="AD56" s="6"/>
      <c r="AE56" s="6"/>
      <c r="AF56" s="7"/>
      <c r="AG56" s="6"/>
      <c r="AH56" s="6"/>
    </row>
    <row r="57" spans="1:34" s="5" customFormat="1" ht="25.2" customHeight="1">
      <c r="A57" s="1"/>
      <c r="B57" s="28"/>
      <c r="C57" s="28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3"/>
      <c r="AB57" s="12"/>
      <c r="AC57" s="6"/>
      <c r="AD57" s="6"/>
      <c r="AE57" s="6"/>
      <c r="AF57" s="7"/>
      <c r="AG57" s="6"/>
      <c r="AH57" s="6"/>
    </row>
    <row r="58" spans="1:34" ht="25.2" customHeight="1">
      <c r="B58" s="28"/>
      <c r="C58" s="28"/>
    </row>
    <row r="59" spans="1:34" ht="25.2" customHeight="1">
      <c r="B59" s="28"/>
      <c r="C59" s="28"/>
    </row>
    <row r="60" spans="1:34" ht="25.2" customHeight="1">
      <c r="B60" s="28"/>
      <c r="C60" s="28"/>
    </row>
    <row r="61" spans="1:34" ht="25.2" customHeight="1">
      <c r="B61" s="28"/>
      <c r="C61" s="28"/>
    </row>
    <row r="62" spans="1:34" hidden="1">
      <c r="B62" s="28"/>
      <c r="C62" s="28"/>
    </row>
    <row r="63" spans="1:34" hidden="1">
      <c r="B63" s="28"/>
      <c r="C63" s="28"/>
    </row>
    <row r="64" spans="1:34" hidden="1">
      <c r="B64" s="28"/>
      <c r="C64" s="28"/>
    </row>
    <row r="65" spans="2:3" hidden="1">
      <c r="B65" s="28"/>
      <c r="C65" s="28"/>
    </row>
    <row r="66" spans="2:3" hidden="1">
      <c r="B66" s="28"/>
      <c r="C66" s="28"/>
    </row>
    <row r="67" spans="2:3" hidden="1">
      <c r="B67" s="28"/>
      <c r="C67" s="28"/>
    </row>
    <row r="68" spans="2:3" hidden="1">
      <c r="B68" s="28"/>
      <c r="C68" s="28"/>
    </row>
    <row r="69" spans="2:3" hidden="1">
      <c r="B69" s="28"/>
      <c r="C69" s="28"/>
    </row>
    <row r="70" spans="2:3" hidden="1">
      <c r="B70" s="28"/>
      <c r="C70" s="28"/>
    </row>
    <row r="71" spans="2:3" hidden="1">
      <c r="B71" s="28"/>
      <c r="C71" s="28"/>
    </row>
    <row r="72" spans="2:3" hidden="1">
      <c r="B72" s="28"/>
      <c r="C72" s="28"/>
    </row>
    <row r="73" spans="2:3" hidden="1">
      <c r="B73" s="28"/>
      <c r="C73" s="28"/>
    </row>
    <row r="74" spans="2:3" hidden="1">
      <c r="B74" s="28"/>
      <c r="C74" s="28"/>
    </row>
    <row r="75" spans="2:3" hidden="1">
      <c r="B75" s="28"/>
      <c r="C75" s="28"/>
    </row>
    <row r="76" spans="2:3" hidden="1">
      <c r="B76" s="28"/>
      <c r="C76" s="28"/>
    </row>
    <row r="77" spans="2:3" hidden="1">
      <c r="B77" s="28"/>
      <c r="C77" s="28"/>
    </row>
    <row r="78" spans="2:3" hidden="1">
      <c r="B78" s="28"/>
      <c r="C78" s="28"/>
    </row>
    <row r="79" spans="2:3" hidden="1">
      <c r="B79" s="28"/>
      <c r="C79" s="28"/>
    </row>
    <row r="80" spans="2:3" hidden="1">
      <c r="B80" s="28"/>
      <c r="C80" s="28"/>
    </row>
    <row r="81" spans="2:3" hidden="1">
      <c r="B81" s="28"/>
      <c r="C81" s="28"/>
    </row>
    <row r="82" spans="2:3" hidden="1">
      <c r="B82" s="28"/>
      <c r="C82" s="28"/>
    </row>
    <row r="83" spans="2:3" hidden="1">
      <c r="B83" s="28"/>
      <c r="C83" s="28"/>
    </row>
    <row r="84" spans="2:3" hidden="1">
      <c r="B84" s="28"/>
      <c r="C84" s="28"/>
    </row>
    <row r="85" spans="2:3" hidden="1">
      <c r="B85" s="28"/>
      <c r="C85" s="28"/>
    </row>
    <row r="86" spans="2:3" hidden="1">
      <c r="B86" s="28"/>
      <c r="C86" s="28"/>
    </row>
    <row r="87" spans="2:3" hidden="1">
      <c r="B87" s="28"/>
      <c r="C87" s="28"/>
    </row>
    <row r="88" spans="2:3" hidden="1">
      <c r="B88" s="28"/>
      <c r="C88" s="28"/>
    </row>
    <row r="89" spans="2:3" hidden="1">
      <c r="B89" s="28"/>
      <c r="C89" s="28"/>
    </row>
    <row r="90" spans="2:3" hidden="1">
      <c r="B90" s="28"/>
      <c r="C90" s="28"/>
    </row>
    <row r="91" spans="2:3" hidden="1">
      <c r="B91" s="28"/>
      <c r="C91" s="28"/>
    </row>
    <row r="92" spans="2:3" hidden="1">
      <c r="B92" s="28"/>
      <c r="C92" s="28"/>
    </row>
    <row r="93" spans="2:3" hidden="1">
      <c r="B93" s="28"/>
      <c r="C93" s="28"/>
    </row>
    <row r="94" spans="2:3" hidden="1">
      <c r="B94" s="28"/>
      <c r="C94" s="28"/>
    </row>
    <row r="95" spans="2:3" hidden="1">
      <c r="B95" s="28"/>
      <c r="C95" s="28"/>
    </row>
    <row r="96" spans="2:3" hidden="1">
      <c r="B96" s="28"/>
      <c r="C96" s="28"/>
    </row>
    <row r="97" spans="2:3" hidden="1">
      <c r="B97" s="28"/>
      <c r="C97" s="28"/>
    </row>
    <row r="98" spans="2:3" hidden="1">
      <c r="B98" s="28"/>
      <c r="C98" s="28"/>
    </row>
    <row r="99" spans="2:3" hidden="1">
      <c r="B99" s="28"/>
      <c r="C99" s="28"/>
    </row>
    <row r="100" spans="2:3" hidden="1">
      <c r="B100" s="28"/>
      <c r="C100" s="28"/>
    </row>
    <row r="101" spans="2:3" hidden="1">
      <c r="B101" s="28"/>
      <c r="C101" s="28"/>
    </row>
    <row r="102" spans="2:3" hidden="1">
      <c r="B102" s="28"/>
      <c r="C102" s="28"/>
    </row>
    <row r="103" spans="2:3" hidden="1">
      <c r="B103" s="28"/>
      <c r="C103" s="28"/>
    </row>
    <row r="104" spans="2:3" hidden="1">
      <c r="B104" s="28"/>
      <c r="C104" s="28"/>
    </row>
    <row r="105" spans="2:3" hidden="1">
      <c r="B105" s="28"/>
      <c r="C105" s="28"/>
    </row>
    <row r="106" spans="2:3" hidden="1">
      <c r="B106" s="28"/>
      <c r="C106" s="28"/>
    </row>
    <row r="107" spans="2:3" hidden="1">
      <c r="B107" s="28"/>
      <c r="C107" s="28"/>
    </row>
    <row r="108" spans="2:3" hidden="1">
      <c r="B108" s="28"/>
      <c r="C108" s="28"/>
    </row>
    <row r="109" spans="2:3" hidden="1">
      <c r="B109" s="28"/>
      <c r="C109" s="28"/>
    </row>
    <row r="110" spans="2:3" hidden="1">
      <c r="B110" s="28"/>
      <c r="C110" s="28"/>
    </row>
    <row r="111" spans="2:3" hidden="1">
      <c r="B111" s="28"/>
      <c r="C111" s="28"/>
    </row>
    <row r="112" spans="2:3" hidden="1">
      <c r="B112" s="28"/>
      <c r="C112" s="28"/>
    </row>
    <row r="113" spans="2:3" hidden="1">
      <c r="B113" s="28"/>
      <c r="C113" s="28"/>
    </row>
    <row r="114" spans="2:3" hidden="1">
      <c r="B114" s="28"/>
      <c r="C114" s="28"/>
    </row>
    <row r="115" spans="2:3" hidden="1">
      <c r="B115" s="28"/>
      <c r="C115" s="28"/>
    </row>
    <row r="116" spans="2:3" hidden="1">
      <c r="B116" s="28"/>
      <c r="C116" s="28"/>
    </row>
    <row r="117" spans="2:3" hidden="1">
      <c r="B117" s="28"/>
      <c r="C117" s="28"/>
    </row>
    <row r="118" spans="2:3" hidden="1">
      <c r="B118" s="28"/>
      <c r="C118" s="28"/>
    </row>
    <row r="119" spans="2:3" hidden="1">
      <c r="B119" s="28"/>
      <c r="C119" s="28"/>
    </row>
    <row r="120" spans="2:3" hidden="1">
      <c r="B120" s="28"/>
      <c r="C120" s="28"/>
    </row>
    <row r="121" spans="2:3" hidden="1">
      <c r="B121" s="28"/>
      <c r="C121" s="28"/>
    </row>
    <row r="122" spans="2:3" hidden="1">
      <c r="B122" s="28"/>
      <c r="C122" s="28"/>
    </row>
    <row r="123" spans="2:3" hidden="1">
      <c r="B123" s="28"/>
      <c r="C123" s="28"/>
    </row>
    <row r="124" spans="2:3" hidden="1">
      <c r="B124" s="28"/>
      <c r="C124" s="28"/>
    </row>
    <row r="125" spans="2:3" hidden="1">
      <c r="B125" s="28"/>
      <c r="C125" s="28"/>
    </row>
    <row r="126" spans="2:3" hidden="1">
      <c r="B126" s="28"/>
      <c r="C126" s="28"/>
    </row>
    <row r="127" spans="2:3" hidden="1">
      <c r="B127" s="28"/>
      <c r="C127" s="28"/>
    </row>
    <row r="128" spans="2:3" hidden="1">
      <c r="B128" s="28"/>
      <c r="C128" s="28"/>
    </row>
    <row r="129" spans="2:3" hidden="1">
      <c r="B129" s="28"/>
      <c r="C129" s="28"/>
    </row>
    <row r="130" spans="2:3" hidden="1">
      <c r="B130" s="28"/>
      <c r="C130" s="28"/>
    </row>
    <row r="131" spans="2:3" hidden="1">
      <c r="B131" s="28"/>
      <c r="C131" s="28"/>
    </row>
    <row r="132" spans="2:3" hidden="1">
      <c r="B132" s="28"/>
      <c r="C132" s="28"/>
    </row>
    <row r="133" spans="2:3" hidden="1">
      <c r="B133" s="28"/>
      <c r="C133" s="28"/>
    </row>
    <row r="134" spans="2:3" hidden="1">
      <c r="B134" s="28"/>
      <c r="C134" s="28"/>
    </row>
    <row r="135" spans="2:3" hidden="1">
      <c r="B135" s="28"/>
      <c r="C135" s="28"/>
    </row>
    <row r="136" spans="2:3" hidden="1">
      <c r="B136" s="28"/>
      <c r="C136" s="28"/>
    </row>
    <row r="137" spans="2:3" hidden="1">
      <c r="B137" s="28"/>
      <c r="C137" s="28"/>
    </row>
    <row r="138" spans="2:3" hidden="1">
      <c r="B138" s="28"/>
      <c r="C138" s="28"/>
    </row>
    <row r="139" spans="2:3" hidden="1">
      <c r="B139" s="28"/>
      <c r="C139" s="28"/>
    </row>
    <row r="140" spans="2:3" hidden="1">
      <c r="B140" s="28"/>
      <c r="C140" s="28"/>
    </row>
    <row r="141" spans="2:3" hidden="1">
      <c r="B141" s="28"/>
      <c r="C141" s="28"/>
    </row>
    <row r="142" spans="2:3" hidden="1">
      <c r="B142" s="28"/>
      <c r="C142" s="28"/>
    </row>
    <row r="143" spans="2:3" hidden="1">
      <c r="B143" s="28"/>
      <c r="C143" s="28"/>
    </row>
    <row r="144" spans="2:3" hidden="1">
      <c r="B144" s="28"/>
      <c r="C144" s="28"/>
    </row>
    <row r="145" spans="2:3" hidden="1">
      <c r="B145" s="28"/>
      <c r="C145" s="28"/>
    </row>
    <row r="146" spans="2:3" hidden="1">
      <c r="B146" s="28"/>
      <c r="C146" s="28"/>
    </row>
    <row r="147" spans="2:3" hidden="1">
      <c r="B147" s="28"/>
      <c r="C147" s="28"/>
    </row>
    <row r="148" spans="2:3" hidden="1">
      <c r="B148" s="28"/>
      <c r="C148" s="28"/>
    </row>
    <row r="149" spans="2:3" hidden="1">
      <c r="B149" s="28"/>
      <c r="C149" s="28"/>
    </row>
    <row r="150" spans="2:3" hidden="1">
      <c r="B150" s="28"/>
      <c r="C150" s="28"/>
    </row>
    <row r="151" spans="2:3" hidden="1">
      <c r="B151" s="28"/>
      <c r="C151" s="28"/>
    </row>
    <row r="152" spans="2:3" hidden="1">
      <c r="B152" s="28"/>
      <c r="C152" s="28"/>
    </row>
    <row r="153" spans="2:3" hidden="1">
      <c r="B153" s="28"/>
      <c r="C153" s="28"/>
    </row>
    <row r="154" spans="2:3" hidden="1">
      <c r="B154" s="28"/>
      <c r="C154" s="28"/>
    </row>
    <row r="155" spans="2:3" hidden="1">
      <c r="B155" s="28"/>
      <c r="C155" s="28"/>
    </row>
    <row r="156" spans="2:3" hidden="1">
      <c r="B156" s="28"/>
      <c r="C156" s="28"/>
    </row>
    <row r="157" spans="2:3" hidden="1">
      <c r="B157" s="28"/>
      <c r="C157" s="28"/>
    </row>
    <row r="158" spans="2:3" hidden="1">
      <c r="B158" s="28"/>
      <c r="C158" s="28"/>
    </row>
    <row r="159" spans="2:3" hidden="1">
      <c r="B159" s="28"/>
      <c r="C159" s="28"/>
    </row>
    <row r="160" spans="2:3" hidden="1">
      <c r="B160" s="28"/>
      <c r="C160" s="28"/>
    </row>
    <row r="161" spans="2:3" hidden="1">
      <c r="B161" s="28"/>
      <c r="C161" s="28"/>
    </row>
    <row r="162" spans="2:3" hidden="1">
      <c r="B162" s="28"/>
      <c r="C162" s="28"/>
    </row>
    <row r="163" spans="2:3" hidden="1">
      <c r="B163" s="28"/>
      <c r="C163" s="28"/>
    </row>
    <row r="164" spans="2:3" hidden="1">
      <c r="B164" s="28"/>
      <c r="C164" s="28"/>
    </row>
    <row r="165" spans="2:3" hidden="1">
      <c r="B165" s="28"/>
      <c r="C165" s="28"/>
    </row>
    <row r="166" spans="2:3" hidden="1">
      <c r="B166" s="28"/>
      <c r="C166" s="28"/>
    </row>
    <row r="167" spans="2:3" hidden="1">
      <c r="B167" s="28"/>
      <c r="C167" s="28"/>
    </row>
    <row r="168" spans="2:3"/>
    <row r="169" spans="2:3"/>
    <row r="170" spans="2:3"/>
    <row r="171" spans="2:3"/>
    <row r="172" spans="2:3"/>
    <row r="173" spans="2:3"/>
    <row r="174" spans="2:3"/>
    <row r="175" spans="2:3"/>
    <row r="176" spans="2:3"/>
    <row r="177"/>
    <row r="178"/>
    <row r="179"/>
    <row r="180"/>
    <row r="181"/>
    <row r="182"/>
  </sheetData>
  <mergeCells count="10">
    <mergeCell ref="B8:AI9"/>
    <mergeCell ref="AA4:AI5"/>
    <mergeCell ref="AA6:AI7"/>
    <mergeCell ref="AA2:AI3"/>
    <mergeCell ref="D10:D11"/>
    <mergeCell ref="E10:M11"/>
    <mergeCell ref="AC10:AF10"/>
    <mergeCell ref="AD11:AF11"/>
    <mergeCell ref="AG10:AG11"/>
    <mergeCell ref="AH10:AI10"/>
  </mergeCells>
  <phoneticPr fontId="4" type="noConversion"/>
  <hyperlinks>
    <hyperlink ref="E10" r:id="rId1" xr:uid="{00000000-0004-0000-0000-000000000000}"/>
  </hyperlinks>
  <printOptions horizontalCentered="1"/>
  <pageMargins left="0.11811023622047245" right="0.19685039370078741" top="0.59055118110236227" bottom="0.19685039370078741" header="0.51181102362204722" footer="0.51181102362204722"/>
  <pageSetup paperSize="9" scale="35" fitToHeight="4" orientation="landscape" r:id="rId2"/>
  <headerFooter alignWithMargins="0"/>
  <ignoredErrors>
    <ignoredError sqref="B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TECNICA_racing_doplnky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2023-02-17T07:48:38Z</cp:lastPrinted>
  <dcterms:created xsi:type="dcterms:W3CDTF">2007-02-10T17:40:35Z</dcterms:created>
  <dcterms:modified xsi:type="dcterms:W3CDTF">2023-02-17T09:03:54Z</dcterms:modified>
</cp:coreProperties>
</file>