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2-23_CZK !!!\"/>
    </mc:Choice>
  </mc:AlternateContent>
  <xr:revisionPtr revIDLastSave="4" documentId="14_{D37BB497-8094-45D6-AC4F-01B6D79ED44D}" xr6:coauthVersionLast="47" xr6:coauthVersionMax="47" xr10:uidLastSave="{D63A0071-966E-4F2B-A144-5D0724FE113D}"/>
  <bookViews>
    <workbookView xWindow="-108" yWindow="-108" windowWidth="23256" windowHeight="12576" xr2:uid="{00000000-000D-0000-FFFF-FFFF00000000}"/>
  </bookViews>
  <sheets>
    <sheet name="TECNICA_racing_doplnk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6" i="1"/>
  <c r="AH37" i="1"/>
  <c r="AH34" i="1"/>
  <c r="AH25" i="1"/>
  <c r="AH26" i="1"/>
  <c r="AH27" i="1"/>
  <c r="AH28" i="1"/>
  <c r="AI28" i="1" s="1"/>
  <c r="AH29" i="1"/>
  <c r="AH30" i="1"/>
  <c r="AH31" i="1"/>
  <c r="AH32" i="1"/>
  <c r="AH24" i="1"/>
  <c r="AH16" i="1"/>
  <c r="AH17" i="1"/>
  <c r="AH18" i="1"/>
  <c r="AH19" i="1"/>
  <c r="AH20" i="1"/>
  <c r="AH21" i="1"/>
  <c r="AH22" i="1"/>
  <c r="AH15" i="1"/>
  <c r="AG32" i="1"/>
  <c r="AG37" i="1"/>
  <c r="AI37" i="1" s="1"/>
  <c r="AG36" i="1"/>
  <c r="AG35" i="1"/>
  <c r="AI35" i="1" s="1"/>
  <c r="AG25" i="1"/>
  <c r="AG26" i="1"/>
  <c r="AG27" i="1"/>
  <c r="AG28" i="1"/>
  <c r="AG29" i="1"/>
  <c r="AG30" i="1"/>
  <c r="AG31" i="1"/>
  <c r="AI31" i="1" s="1"/>
  <c r="AG24" i="1"/>
  <c r="AI24" i="1" s="1"/>
  <c r="AG16" i="1"/>
  <c r="AG17" i="1"/>
  <c r="AG18" i="1"/>
  <c r="AG19" i="1"/>
  <c r="AG20" i="1"/>
  <c r="AG21" i="1"/>
  <c r="AG22" i="1"/>
  <c r="AG15" i="1"/>
  <c r="AG34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5" i="1"/>
  <c r="AE35" i="1"/>
  <c r="AF35" i="1"/>
  <c r="AD36" i="1"/>
  <c r="AE36" i="1"/>
  <c r="AF36" i="1"/>
  <c r="AD37" i="1"/>
  <c r="AE37" i="1"/>
  <c r="AF37" i="1"/>
  <c r="AD15" i="1"/>
  <c r="AD22" i="1"/>
  <c r="AE22" i="1"/>
  <c r="AF22" i="1"/>
  <c r="AI36" i="1" l="1"/>
  <c r="AI30" i="1"/>
  <c r="AI29" i="1"/>
  <c r="AI19" i="1"/>
  <c r="AI17" i="1"/>
  <c r="AI26" i="1"/>
  <c r="AI18" i="1"/>
  <c r="AI34" i="1"/>
  <c r="AI16" i="1"/>
  <c r="AI25" i="1"/>
  <c r="AI27" i="1"/>
  <c r="AI15" i="1"/>
  <c r="AI21" i="1"/>
  <c r="AI20" i="1"/>
  <c r="AI32" i="1"/>
  <c r="AI22" i="1"/>
  <c r="AG38" i="1"/>
  <c r="AF34" i="1"/>
  <c r="AE34" i="1"/>
  <c r="AD34" i="1"/>
  <c r="AD31" i="1"/>
  <c r="AE31" i="1"/>
  <c r="AF31" i="1"/>
  <c r="AD32" i="1"/>
  <c r="AE32" i="1"/>
  <c r="AF32" i="1"/>
  <c r="AF24" i="1"/>
  <c r="AE24" i="1"/>
  <c r="AD24" i="1"/>
  <c r="AF16" i="1"/>
  <c r="AF17" i="1"/>
  <c r="AF18" i="1"/>
  <c r="AF19" i="1"/>
  <c r="AF20" i="1"/>
  <c r="AF21" i="1"/>
  <c r="AE16" i="1"/>
  <c r="AE17" i="1"/>
  <c r="AE18" i="1"/>
  <c r="AE19" i="1"/>
  <c r="AE20" i="1"/>
  <c r="AE21" i="1"/>
  <c r="AD16" i="1"/>
  <c r="AD17" i="1"/>
  <c r="AD18" i="1"/>
  <c r="AD19" i="1"/>
  <c r="AD20" i="1"/>
  <c r="AD21" i="1"/>
  <c r="AF15" i="1"/>
  <c r="AE15" i="1"/>
  <c r="AI38" i="1" l="1"/>
</calcChain>
</file>

<file path=xl/sharedStrings.xml><?xml version="1.0" encoding="utf-8"?>
<sst xmlns="http://schemas.openxmlformats.org/spreadsheetml/2006/main" count="106" uniqueCount="76">
  <si>
    <t>Dodavatel:</t>
  </si>
  <si>
    <t>Ceník je platný od 16.2.2022</t>
  </si>
  <si>
    <t>SNOW-HOW ČR s.r.o.</t>
  </si>
  <si>
    <t>Zděbradská 56</t>
  </si>
  <si>
    <t>Uzávěrka předobjednávek č. 1: 10.3.2022 = dodání od 15.9. do 1.11.2022</t>
  </si>
  <si>
    <t>251 01 Říčany-Jažlovice, ČR</t>
  </si>
  <si>
    <t>kontaktní osoba: Jakub Kořínek</t>
  </si>
  <si>
    <t>Uzávěrka předobjednávek č. 2: 28.3.2022 = dodání od 1.11.2022</t>
  </si>
  <si>
    <t>Tel.: +420 770 111 712, E-mail: jakub.korinek@blizzard.cz</t>
  </si>
  <si>
    <t>2022/23</t>
  </si>
  <si>
    <t>katalogy ke stažení:</t>
  </si>
  <si>
    <t>www.tecnicacz.cz/racing</t>
  </si>
  <si>
    <t>Velikosti</t>
  </si>
  <si>
    <t>Dop. MC</t>
  </si>
  <si>
    <t>závodníci</t>
  </si>
  <si>
    <t>Počet celkem</t>
  </si>
  <si>
    <t>VC CZK bez DPH</t>
  </si>
  <si>
    <t>prodejny</t>
  </si>
  <si>
    <t>předobjednávka nad</t>
  </si>
  <si>
    <t>CZK</t>
  </si>
  <si>
    <t>doobjednávky</t>
  </si>
  <si>
    <t>A</t>
  </si>
  <si>
    <t>vč. DPH</t>
  </si>
  <si>
    <t>CZK bez DPH</t>
  </si>
  <si>
    <t>Art. No.</t>
  </si>
  <si>
    <t>pozn.</t>
  </si>
  <si>
    <t>Race/WC - FIS</t>
  </si>
  <si>
    <t>B</t>
  </si>
  <si>
    <t>za kus</t>
  </si>
  <si>
    <t>celkem</t>
  </si>
  <si>
    <t>10181501D51</t>
  </si>
  <si>
    <t>NEW</t>
  </si>
  <si>
    <t>Firebird WC 150, progressive orange</t>
  </si>
  <si>
    <t>3,0-10,0</t>
  </si>
  <si>
    <t>10181601D51</t>
  </si>
  <si>
    <t>Firebird WC 130, progressive orange</t>
  </si>
  <si>
    <t>10181701D51</t>
  </si>
  <si>
    <t>Firebird WC 110, progressive orange</t>
  </si>
  <si>
    <t>10188701D51</t>
  </si>
  <si>
    <t>Firebird R 130, progressive orange</t>
  </si>
  <si>
    <t>3,0-10,5</t>
  </si>
  <si>
    <t>10188901D51</t>
  </si>
  <si>
    <t>Firebird R 110, progressive orange</t>
  </si>
  <si>
    <t>10189201D51</t>
  </si>
  <si>
    <t>Firebird R 90 SC, progressive orange</t>
  </si>
  <si>
    <t>3,0-8,5</t>
  </si>
  <si>
    <t>10189301D51</t>
  </si>
  <si>
    <t>Firebird R 70 SC, progressive orange</t>
  </si>
  <si>
    <t>30131800D51</t>
  </si>
  <si>
    <t>Firebird 65, progressive orange</t>
  </si>
  <si>
    <t>180-280</t>
  </si>
  <si>
    <t>Doplňky TECNICA&amp;BLIZZARD</t>
  </si>
  <si>
    <t>BLIZZARD Ski bag promo</t>
  </si>
  <si>
    <t>BLIZZARD Ski bag, black</t>
  </si>
  <si>
    <t>BLIZZARD Firebird GS ski bag 3 pairs</t>
  </si>
  <si>
    <t>BLIZZARD Firebird DH ski bag 3 pairs</t>
  </si>
  <si>
    <t>BLIZZARD Roller ski bag, black</t>
  </si>
  <si>
    <t>TECNICA Firebird racing 80 backpack, orange</t>
  </si>
  <si>
    <t>TECNICA Firebird coach 45, orange</t>
  </si>
  <si>
    <t>BLIZZARD Firebird XL duffle roller, orange</t>
  </si>
  <si>
    <t>XS</t>
  </si>
  <si>
    <t>S/M</t>
  </si>
  <si>
    <t>L/XL</t>
  </si>
  <si>
    <t>velikost</t>
  </si>
  <si>
    <t>BLIZZARD Rain coat</t>
  </si>
  <si>
    <t>XS-XL</t>
  </si>
  <si>
    <t>40110D00100</t>
  </si>
  <si>
    <t>TECNICA Firebird WC (18) liner</t>
  </si>
  <si>
    <t>40396A00002</t>
  </si>
  <si>
    <t>TECNICA RACE WC (16) 3mm Lifter sole</t>
  </si>
  <si>
    <t>uni</t>
  </si>
  <si>
    <t>40396C00002</t>
  </si>
  <si>
    <t>TECNICA RACE WC (16) 4mm Lifter sole</t>
  </si>
  <si>
    <t>40396D00002</t>
  </si>
  <si>
    <t>TECNICA RACE WC (16) 6mm Lifter sole, black</t>
  </si>
  <si>
    <t>* do celkového obratu se započítává i BLIZZARD racing!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</si>
</sst>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-[$€]\ * #,##0.00_-;\-[$€]\ * #,##0.00_-;_-[$€]\ * &quot;-&quot;??_-;_-@_-"/>
    <numFmt numFmtId="168" formatCode="_(&quot;$&quot;* #,##0_);_(&quot;$&quot;* \(#,##0\);_(&quot;$&quot;* &quot;-&quot;_);_(@_)"/>
  </numFmts>
  <fonts count="8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b/>
      <sz val="14"/>
      <color rgb="FFFF0000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u/>
      <sz val="20"/>
      <color indexed="12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sz val="14"/>
      <color rgb="FFFF0000"/>
      <name val="Verdana"/>
      <family val="2"/>
      <charset val="238"/>
    </font>
    <font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9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1" applyNumberFormat="0" applyAlignment="0" applyProtection="0"/>
    <xf numFmtId="0" fontId="34" fillId="16" borderId="2" applyNumberFormat="0" applyAlignment="0" applyProtection="0"/>
    <xf numFmtId="0" fontId="43" fillId="0" borderId="46" applyNumberFormat="0" applyFill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6" fillId="9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9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6" fillId="39" borderId="47" applyNumberFormat="0" applyAlignment="0" applyProtection="0"/>
    <xf numFmtId="164" fontId="20" fillId="0" borderId="0" applyFont="0" applyFill="0" applyBorder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9" fillId="0" borderId="5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51" fillId="40" borderId="0" applyNumberFormat="0" applyBorder="0" applyAlignment="0" applyProtection="0"/>
    <xf numFmtId="0" fontId="20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4" borderId="5" applyNumberFormat="0" applyFont="0" applyAlignment="0" applyProtection="0"/>
    <xf numFmtId="0" fontId="33" fillId="4" borderId="5" applyNumberFormat="0" applyFont="0" applyAlignment="0" applyProtection="0"/>
    <xf numFmtId="0" fontId="41" fillId="41" borderId="5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52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0" fillId="8" borderId="0" applyNumberFormat="0" applyBorder="0" applyAlignment="0" applyProtection="0"/>
    <xf numFmtId="0" fontId="54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33" fillId="0" borderId="0">
      <alignment horizontal="left"/>
    </xf>
    <xf numFmtId="0" fontId="40" fillId="0" borderId="0"/>
    <xf numFmtId="0" fontId="55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0" fontId="31" fillId="0" borderId="9" applyNumberFormat="0" applyFill="0" applyAlignment="0" applyProtection="0"/>
    <xf numFmtId="0" fontId="56" fillId="43" borderId="53" applyNumberFormat="0" applyAlignment="0" applyProtection="0"/>
    <xf numFmtId="0" fontId="57" fillId="44" borderId="53" applyNumberFormat="0" applyAlignment="0" applyProtection="0"/>
    <xf numFmtId="0" fontId="58" fillId="44" borderId="54" applyNumberFormat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4" applyNumberFormat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5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51" applyNumberFormat="0" applyFont="0" applyAlignment="0" applyProtection="0"/>
    <xf numFmtId="0" fontId="1" fillId="0" borderId="0"/>
    <xf numFmtId="0" fontId="83" fillId="40" borderId="0" applyNumberFormat="0" applyBorder="0" applyAlignment="0" applyProtection="0"/>
    <xf numFmtId="0" fontId="1" fillId="41" borderId="51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51" fillId="40" borderId="0" applyNumberFormat="0" applyBorder="0" applyAlignment="0" applyProtection="0"/>
    <xf numFmtId="44" fontId="1" fillId="0" borderId="0" applyFont="0" applyFill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3" fontId="13" fillId="0" borderId="0" xfId="0" applyNumberFormat="1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3" fontId="13" fillId="0" borderId="0" xfId="0" applyNumberFormat="1" applyFont="1" applyAlignment="1" applyProtection="1">
      <alignment vertical="center"/>
      <protection hidden="1"/>
    </xf>
    <xf numFmtId="0" fontId="15" fillId="0" borderId="11" xfId="90" applyFont="1" applyBorder="1" applyAlignment="1" applyProtection="1">
      <alignment horizontal="left" vertical="center"/>
      <protection locked="0"/>
    </xf>
    <xf numFmtId="0" fontId="16" fillId="0" borderId="11" xfId="90" applyFont="1" applyBorder="1" applyAlignment="1" applyProtection="1">
      <alignment horizontal="right" vertical="center"/>
      <protection locked="0"/>
    </xf>
    <xf numFmtId="0" fontId="19" fillId="0" borderId="11" xfId="90" applyFont="1" applyBorder="1" applyAlignment="1" applyProtection="1">
      <alignment horizontal="center" vertical="center"/>
      <protection locked="0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horizontal="center" vertical="center"/>
      <protection hidden="1"/>
    </xf>
    <xf numFmtId="3" fontId="18" fillId="0" borderId="11" xfId="90" applyNumberFormat="1" applyFont="1" applyBorder="1" applyAlignment="1" applyProtection="1">
      <alignment horizontal="left" vertical="center"/>
      <protection locked="0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3" fontId="17" fillId="0" borderId="0" xfId="0" applyNumberFormat="1" applyFont="1" applyAlignment="1" applyProtection="1">
      <alignment horizontal="left"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60" fillId="0" borderId="0" xfId="0" applyFont="1" applyAlignment="1">
      <alignment vertical="center"/>
    </xf>
    <xf numFmtId="0" fontId="62" fillId="0" borderId="0" xfId="0" applyFont="1" applyAlignment="1" applyProtection="1">
      <alignment vertical="center"/>
      <protection hidden="1"/>
    </xf>
    <xf numFmtId="0" fontId="63" fillId="0" borderId="10" xfId="0" applyFont="1" applyBorder="1" applyAlignment="1" applyProtection="1">
      <alignment horizontal="left" vertical="center"/>
      <protection hidden="1"/>
    </xf>
    <xf numFmtId="0" fontId="63" fillId="0" borderId="10" xfId="0" applyFont="1" applyBorder="1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left" vertical="center"/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64" fillId="0" borderId="11" xfId="0" applyFont="1" applyBorder="1" applyAlignment="1" applyProtection="1">
      <alignment horizontal="left" vertical="center"/>
      <protection hidden="1"/>
    </xf>
    <xf numFmtId="0" fontId="64" fillId="0" borderId="11" xfId="0" applyFont="1" applyBorder="1" applyAlignment="1" applyProtection="1">
      <alignment horizontal="right" vertical="center"/>
      <protection hidden="1"/>
    </xf>
    <xf numFmtId="3" fontId="61" fillId="0" borderId="16" xfId="0" applyNumberFormat="1" applyFont="1" applyBorder="1" applyAlignment="1">
      <alignment horizontal="left" vertical="center"/>
    </xf>
    <xf numFmtId="0" fontId="60" fillId="0" borderId="10" xfId="0" applyFont="1" applyBorder="1" applyAlignment="1">
      <alignment vertical="center"/>
    </xf>
    <xf numFmtId="3" fontId="61" fillId="0" borderId="20" xfId="0" applyNumberFormat="1" applyFont="1" applyBorder="1" applyAlignment="1">
      <alignment horizontal="center" vertical="center"/>
    </xf>
    <xf numFmtId="3" fontId="61" fillId="0" borderId="17" xfId="0" applyNumberFormat="1" applyFont="1" applyBorder="1" applyAlignment="1">
      <alignment horizontal="left" vertical="center"/>
    </xf>
    <xf numFmtId="3" fontId="61" fillId="0" borderId="21" xfId="0" applyNumberFormat="1" applyFont="1" applyBorder="1" applyAlignment="1">
      <alignment horizontal="center" vertical="center"/>
    </xf>
    <xf numFmtId="0" fontId="61" fillId="0" borderId="28" xfId="0" applyFont="1" applyBorder="1" applyAlignment="1" applyProtection="1">
      <alignment horizontal="center" vertical="center" wrapText="1"/>
      <protection hidden="1"/>
    </xf>
    <xf numFmtId="0" fontId="61" fillId="0" borderId="29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>
      <alignment horizontal="left" vertical="center"/>
    </xf>
    <xf numFmtId="0" fontId="61" fillId="0" borderId="0" xfId="0" applyFont="1" applyAlignment="1" applyProtection="1">
      <alignment horizontal="center" vertical="center" wrapText="1"/>
      <protection hidden="1"/>
    </xf>
    <xf numFmtId="3" fontId="61" fillId="0" borderId="22" xfId="0" applyNumberFormat="1" applyFont="1" applyBorder="1" applyAlignment="1">
      <alignment horizontal="left" vertical="center"/>
    </xf>
    <xf numFmtId="0" fontId="61" fillId="0" borderId="0" xfId="0" applyFont="1" applyAlignment="1" applyProtection="1">
      <alignment horizontal="center" vertical="center"/>
      <protection hidden="1"/>
    </xf>
    <xf numFmtId="0" fontId="61" fillId="0" borderId="28" xfId="0" applyFont="1" applyBorder="1" applyAlignment="1" applyProtection="1">
      <alignment horizontal="center" vertical="center"/>
      <protection hidden="1"/>
    </xf>
    <xf numFmtId="0" fontId="61" fillId="0" borderId="29" xfId="0" applyFont="1" applyBorder="1" applyAlignment="1" applyProtection="1">
      <alignment horizontal="center" vertical="center"/>
      <protection hidden="1"/>
    </xf>
    <xf numFmtId="3" fontId="61" fillId="0" borderId="43" xfId="0" applyNumberFormat="1" applyFont="1" applyBorder="1" applyAlignment="1">
      <alignment horizontal="left" vertical="center"/>
    </xf>
    <xf numFmtId="0" fontId="61" fillId="0" borderId="30" xfId="0" applyFont="1" applyBorder="1" applyAlignment="1">
      <alignment horizontal="center" vertical="center"/>
    </xf>
    <xf numFmtId="3" fontId="61" fillId="0" borderId="30" xfId="0" applyNumberFormat="1" applyFont="1" applyBorder="1" applyAlignment="1">
      <alignment horizontal="center" vertical="center"/>
    </xf>
    <xf numFmtId="0" fontId="61" fillId="0" borderId="30" xfId="0" applyFont="1" applyBorder="1" applyAlignment="1" applyProtection="1">
      <alignment horizontal="center" vertical="center"/>
      <protection hidden="1"/>
    </xf>
    <xf numFmtId="0" fontId="61" fillId="0" borderId="31" xfId="0" applyFont="1" applyBorder="1" applyAlignment="1" applyProtection="1">
      <alignment horizontal="center" vertical="center"/>
      <protection hidden="1"/>
    </xf>
    <xf numFmtId="3" fontId="60" fillId="0" borderId="14" xfId="0" applyNumberFormat="1" applyFont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3" fontId="60" fillId="51" borderId="27" xfId="0" applyNumberFormat="1" applyFont="1" applyFill="1" applyBorder="1" applyAlignment="1" applyProtection="1">
      <alignment horizontal="center" vertical="center"/>
      <protection hidden="1"/>
    </xf>
    <xf numFmtId="4" fontId="60" fillId="51" borderId="40" xfId="0" applyNumberFormat="1" applyFont="1" applyFill="1" applyBorder="1" applyAlignment="1" applyProtection="1">
      <alignment horizontal="center" vertical="center"/>
      <protection hidden="1"/>
    </xf>
    <xf numFmtId="3" fontId="60" fillId="0" borderId="24" xfId="0" applyNumberFormat="1" applyFont="1" applyBorder="1" applyAlignment="1">
      <alignment vertical="center" wrapText="1"/>
    </xf>
    <xf numFmtId="0" fontId="60" fillId="0" borderId="39" xfId="0" applyFont="1" applyBorder="1" applyAlignment="1" applyProtection="1">
      <alignment horizontal="center" vertical="center"/>
      <protection hidden="1"/>
    </xf>
    <xf numFmtId="0" fontId="61" fillId="0" borderId="20" xfId="0" applyFont="1" applyBorder="1" applyAlignment="1">
      <alignment vertical="top"/>
    </xf>
    <xf numFmtId="0" fontId="61" fillId="0" borderId="21" xfId="0" applyFont="1" applyBorder="1" applyAlignment="1">
      <alignment vertical="top"/>
    </xf>
    <xf numFmtId="0" fontId="61" fillId="0" borderId="30" xfId="0" applyFont="1" applyBorder="1" applyAlignment="1">
      <alignment vertical="top"/>
    </xf>
    <xf numFmtId="3" fontId="61" fillId="0" borderId="0" xfId="0" applyNumberFormat="1" applyFont="1" applyAlignment="1">
      <alignment horizontal="center" vertical="center"/>
    </xf>
    <xf numFmtId="9" fontId="61" fillId="0" borderId="0" xfId="0" applyNumberFormat="1" applyFont="1" applyAlignment="1">
      <alignment horizontal="center" vertical="center"/>
    </xf>
    <xf numFmtId="0" fontId="61" fillId="0" borderId="32" xfId="0" applyFont="1" applyBorder="1" applyAlignment="1">
      <alignment vertical="center"/>
    </xf>
    <xf numFmtId="0" fontId="69" fillId="0" borderId="0" xfId="0" applyFont="1" applyAlignment="1" applyProtection="1">
      <alignment vertical="center"/>
      <protection hidden="1"/>
    </xf>
    <xf numFmtId="3" fontId="70" fillId="0" borderId="17" xfId="0" applyNumberFormat="1" applyFont="1" applyBorder="1" applyAlignment="1">
      <alignment horizontal="left" vertical="center"/>
    </xf>
    <xf numFmtId="166" fontId="61" fillId="0" borderId="30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1" fontId="61" fillId="0" borderId="12" xfId="0" applyNumberFormat="1" applyFont="1" applyBorder="1" applyAlignment="1">
      <alignment horizontal="center" vertical="center"/>
    </xf>
    <xf numFmtId="3" fontId="61" fillId="0" borderId="28" xfId="0" applyNumberFormat="1" applyFont="1" applyBorder="1" applyAlignment="1">
      <alignment horizontal="center" vertical="center"/>
    </xf>
    <xf numFmtId="9" fontId="61" fillId="0" borderId="30" xfId="0" applyNumberFormat="1" applyFont="1" applyBorder="1" applyAlignment="1">
      <alignment horizontal="center" vertical="center"/>
    </xf>
    <xf numFmtId="0" fontId="60" fillId="0" borderId="33" xfId="0" applyFont="1" applyBorder="1" applyAlignment="1" applyProtection="1">
      <alignment horizontal="center" vertical="center"/>
      <protection hidden="1"/>
    </xf>
    <xf numFmtId="0" fontId="65" fillId="0" borderId="16" xfId="0" applyFont="1" applyBorder="1" applyAlignment="1" applyProtection="1">
      <alignment vertical="center"/>
      <protection hidden="1"/>
    </xf>
    <xf numFmtId="0" fontId="66" fillId="0" borderId="17" xfId="0" applyFont="1" applyBorder="1" applyAlignment="1" applyProtection="1">
      <alignment vertical="center"/>
      <protection hidden="1"/>
    </xf>
    <xf numFmtId="0" fontId="66" fillId="0" borderId="17" xfId="0" applyFont="1" applyBorder="1" applyAlignment="1">
      <alignment vertical="center"/>
    </xf>
    <xf numFmtId="0" fontId="67" fillId="53" borderId="62" xfId="0" applyFont="1" applyFill="1" applyBorder="1" applyAlignment="1">
      <alignment horizontal="right" vertical="center"/>
    </xf>
    <xf numFmtId="0" fontId="67" fillId="53" borderId="63" xfId="0" applyFont="1" applyFill="1" applyBorder="1" applyAlignment="1">
      <alignment horizontal="right" vertical="center"/>
    </xf>
    <xf numFmtId="1" fontId="72" fillId="52" borderId="0" xfId="0" applyNumberFormat="1" applyFont="1" applyFill="1" applyAlignment="1" applyProtection="1">
      <alignment vertical="center"/>
      <protection hidden="1"/>
    </xf>
    <xf numFmtId="0" fontId="73" fillId="52" borderId="0" xfId="0" applyFont="1" applyFill="1" applyAlignment="1" applyProtection="1">
      <alignment vertical="center"/>
      <protection hidden="1"/>
    </xf>
    <xf numFmtId="0" fontId="73" fillId="52" borderId="0" xfId="0" applyFont="1" applyFill="1" applyAlignment="1" applyProtection="1">
      <alignment horizontal="center" vertical="center"/>
      <protection hidden="1"/>
    </xf>
    <xf numFmtId="0" fontId="74" fillId="52" borderId="0" xfId="0" applyFont="1" applyFill="1" applyAlignment="1" applyProtection="1">
      <alignment horizontal="center" vertical="center"/>
      <protection hidden="1"/>
    </xf>
    <xf numFmtId="1" fontId="74" fillId="52" borderId="0" xfId="0" applyNumberFormat="1" applyFont="1" applyFill="1" applyAlignment="1" applyProtection="1">
      <alignment horizontal="center" vertical="center"/>
      <protection hidden="1"/>
    </xf>
    <xf numFmtId="0" fontId="73" fillId="0" borderId="60" xfId="0" applyFont="1" applyBorder="1" applyAlignment="1">
      <alignment horizontal="left" vertical="center"/>
    </xf>
    <xf numFmtId="0" fontId="73" fillId="0" borderId="13" xfId="0" applyFont="1" applyBorder="1" applyAlignment="1">
      <alignment vertical="center"/>
    </xf>
    <xf numFmtId="0" fontId="75" fillId="0" borderId="57" xfId="78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3" fontId="75" fillId="0" borderId="13" xfId="0" applyNumberFormat="1" applyFont="1" applyBorder="1" applyAlignment="1">
      <alignment horizontal="center" vertical="center"/>
    </xf>
    <xf numFmtId="3" fontId="73" fillId="0" borderId="13" xfId="0" applyNumberFormat="1" applyFont="1" applyBorder="1" applyAlignment="1">
      <alignment horizontal="center" vertical="center"/>
    </xf>
    <xf numFmtId="3" fontId="73" fillId="0" borderId="13" xfId="0" applyNumberFormat="1" applyFont="1" applyBorder="1" applyAlignment="1" applyProtection="1">
      <alignment horizontal="center" vertical="center"/>
      <protection hidden="1"/>
    </xf>
    <xf numFmtId="3" fontId="72" fillId="0" borderId="13" xfId="0" applyNumberFormat="1" applyFont="1" applyBorder="1" applyAlignment="1">
      <alignment horizontal="center" vertical="center"/>
    </xf>
    <xf numFmtId="0" fontId="73" fillId="0" borderId="41" xfId="0" applyFont="1" applyBorder="1" applyAlignment="1">
      <alignment horizontal="left" vertical="center"/>
    </xf>
    <xf numFmtId="0" fontId="73" fillId="0" borderId="12" xfId="0" applyFont="1" applyBorder="1" applyAlignment="1">
      <alignment vertical="center"/>
    </xf>
    <xf numFmtId="0" fontId="75" fillId="0" borderId="12" xfId="78" applyFont="1" applyBorder="1" applyAlignment="1">
      <alignment horizontal="center" vertical="center"/>
    </xf>
    <xf numFmtId="4" fontId="73" fillId="0" borderId="12" xfId="0" applyNumberFormat="1" applyFont="1" applyBorder="1" applyAlignment="1">
      <alignment horizontal="center" vertical="center"/>
    </xf>
    <xf numFmtId="3" fontId="75" fillId="0" borderId="12" xfId="0" applyNumberFormat="1" applyFont="1" applyBorder="1" applyAlignment="1">
      <alignment horizontal="center" vertical="center"/>
    </xf>
    <xf numFmtId="0" fontId="75" fillId="0" borderId="25" xfId="78" applyFont="1" applyBorder="1" applyAlignment="1">
      <alignment horizontal="center" vertical="center"/>
    </xf>
    <xf numFmtId="4" fontId="73" fillId="0" borderId="61" xfId="0" applyNumberFormat="1" applyFont="1" applyBorder="1" applyAlignment="1">
      <alignment horizontal="center" vertical="center"/>
    </xf>
    <xf numFmtId="3" fontId="73" fillId="0" borderId="0" xfId="0" applyNumberFormat="1" applyFont="1" applyAlignment="1">
      <alignment horizontal="center" vertical="center"/>
    </xf>
    <xf numFmtId="1" fontId="73" fillId="51" borderId="26" xfId="0" applyNumberFormat="1" applyFont="1" applyFill="1" applyBorder="1" applyAlignment="1">
      <alignment horizontal="left" vertical="center"/>
    </xf>
    <xf numFmtId="0" fontId="72" fillId="51" borderId="27" xfId="0" applyFont="1" applyFill="1" applyBorder="1" applyAlignment="1">
      <alignment horizontal="left" vertical="center"/>
    </xf>
    <xf numFmtId="0" fontId="72" fillId="51" borderId="11" xfId="0" applyFont="1" applyFill="1" applyBorder="1" applyAlignment="1">
      <alignment horizontal="right" vertical="center"/>
    </xf>
    <xf numFmtId="0" fontId="77" fillId="51" borderId="11" xfId="90" applyFont="1" applyFill="1" applyBorder="1" applyAlignment="1" applyProtection="1">
      <alignment horizontal="center" vertical="center"/>
      <protection locked="0"/>
    </xf>
    <xf numFmtId="3" fontId="73" fillId="51" borderId="27" xfId="0" applyNumberFormat="1" applyFont="1" applyFill="1" applyBorder="1" applyAlignment="1">
      <alignment horizontal="center" vertical="center"/>
    </xf>
    <xf numFmtId="3" fontId="73" fillId="51" borderId="27" xfId="0" applyNumberFormat="1" applyFont="1" applyFill="1" applyBorder="1" applyAlignment="1" applyProtection="1">
      <alignment horizontal="center" vertical="center"/>
      <protection hidden="1"/>
    </xf>
    <xf numFmtId="0" fontId="78" fillId="0" borderId="34" xfId="0" applyFont="1" applyBorder="1" applyAlignment="1">
      <alignment horizontal="right" vertical="center"/>
    </xf>
    <xf numFmtId="0" fontId="73" fillId="0" borderId="35" xfId="0" applyFont="1" applyBorder="1" applyAlignment="1" applyProtection="1">
      <alignment vertical="center"/>
      <protection hidden="1"/>
    </xf>
    <xf numFmtId="3" fontId="72" fillId="0" borderId="36" xfId="0" applyNumberFormat="1" applyFont="1" applyBorder="1" applyAlignment="1">
      <alignment horizontal="center" vertical="center"/>
    </xf>
    <xf numFmtId="3" fontId="73" fillId="0" borderId="36" xfId="0" applyNumberFormat="1" applyFont="1" applyBorder="1" applyAlignment="1" applyProtection="1">
      <alignment horizontal="center" vertical="center"/>
      <protection hidden="1"/>
    </xf>
    <xf numFmtId="0" fontId="78" fillId="0" borderId="24" xfId="0" applyFont="1" applyBorder="1" applyAlignment="1">
      <alignment horizontal="right" vertical="center"/>
    </xf>
    <xf numFmtId="0" fontId="73" fillId="0" borderId="15" xfId="0" applyFont="1" applyBorder="1" applyAlignment="1" applyProtection="1">
      <alignment vertical="center"/>
      <protection hidden="1"/>
    </xf>
    <xf numFmtId="3" fontId="72" fillId="0" borderId="12" xfId="0" applyNumberFormat="1" applyFont="1" applyBorder="1" applyAlignment="1">
      <alignment horizontal="center" vertical="center"/>
    </xf>
    <xf numFmtId="0" fontId="73" fillId="0" borderId="24" xfId="0" applyFont="1" applyBorder="1" applyAlignment="1">
      <alignment vertical="center" wrapText="1"/>
    </xf>
    <xf numFmtId="3" fontId="73" fillId="0" borderId="24" xfId="0" applyNumberFormat="1" applyFont="1" applyBorder="1" applyAlignment="1">
      <alignment vertical="center" wrapText="1"/>
    </xf>
    <xf numFmtId="0" fontId="79" fillId="0" borderId="24" xfId="0" applyFont="1" applyBorder="1" applyAlignment="1">
      <alignment vertical="center" wrapText="1"/>
    </xf>
    <xf numFmtId="0" fontId="73" fillId="0" borderId="65" xfId="0" applyFont="1" applyBorder="1" applyAlignment="1" applyProtection="1">
      <alignment vertical="center"/>
      <protection hidden="1"/>
    </xf>
    <xf numFmtId="0" fontId="73" fillId="0" borderId="19" xfId="0" applyFont="1" applyBorder="1" applyAlignment="1" applyProtection="1">
      <alignment vertical="center"/>
      <protection hidden="1"/>
    </xf>
    <xf numFmtId="3" fontId="73" fillId="0" borderId="12" xfId="0" applyNumberFormat="1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9" fillId="0" borderId="38" xfId="0" applyFont="1" applyBorder="1" applyAlignment="1">
      <alignment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0" borderId="61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 wrapText="1"/>
    </xf>
    <xf numFmtId="3" fontId="72" fillId="0" borderId="25" xfId="0" applyNumberFormat="1" applyFont="1" applyBorder="1" applyAlignment="1">
      <alignment horizontal="center" vertical="center"/>
    </xf>
    <xf numFmtId="3" fontId="73" fillId="0" borderId="25" xfId="0" applyNumberFormat="1" applyFont="1" applyBorder="1" applyAlignment="1">
      <alignment horizontal="center" vertical="center"/>
    </xf>
    <xf numFmtId="3" fontId="73" fillId="0" borderId="59" xfId="0" applyNumberFormat="1" applyFont="1" applyBorder="1" applyAlignment="1" applyProtection="1">
      <alignment horizontal="center" vertical="center"/>
      <protection hidden="1"/>
    </xf>
    <xf numFmtId="3" fontId="72" fillId="0" borderId="59" xfId="0" applyNumberFormat="1" applyFont="1" applyBorder="1" applyAlignment="1">
      <alignment horizontal="center" vertical="center"/>
    </xf>
    <xf numFmtId="0" fontId="73" fillId="0" borderId="22" xfId="79" applyFont="1" applyBorder="1" applyAlignment="1">
      <alignment horizontal="left" vertical="center"/>
    </xf>
    <xf numFmtId="0" fontId="73" fillId="0" borderId="65" xfId="79" applyFont="1" applyBorder="1" applyAlignment="1">
      <alignment vertical="center"/>
    </xf>
    <xf numFmtId="166" fontId="72" fillId="0" borderId="13" xfId="79" applyNumberFormat="1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 wrapText="1"/>
    </xf>
    <xf numFmtId="0" fontId="73" fillId="0" borderId="64" xfId="0" applyFont="1" applyBorder="1" applyAlignment="1">
      <alignment horizontal="left" vertical="center"/>
    </xf>
    <xf numFmtId="0" fontId="73" fillId="0" borderId="23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0" fontId="73" fillId="0" borderId="41" xfId="80" applyFont="1" applyBorder="1" applyAlignment="1">
      <alignment vertical="center"/>
    </xf>
    <xf numFmtId="0" fontId="73" fillId="0" borderId="42" xfId="80" applyFont="1" applyBorder="1" applyAlignment="1">
      <alignment vertical="center"/>
    </xf>
    <xf numFmtId="0" fontId="76" fillId="53" borderId="19" xfId="0" applyFont="1" applyFill="1" applyBorder="1" applyAlignment="1">
      <alignment horizontal="center" vertical="center"/>
    </xf>
    <xf numFmtId="0" fontId="76" fillId="53" borderId="15" xfId="0" applyFont="1" applyFill="1" applyBorder="1" applyAlignment="1">
      <alignment horizontal="center" vertical="center"/>
    </xf>
    <xf numFmtId="0" fontId="76" fillId="53" borderId="12" xfId="0" applyFont="1" applyFill="1" applyBorder="1" applyAlignment="1">
      <alignment horizontal="center" vertical="center"/>
    </xf>
    <xf numFmtId="3" fontId="80" fillId="0" borderId="14" xfId="0" applyNumberFormat="1" applyFont="1" applyBorder="1" applyAlignment="1" applyProtection="1">
      <alignment horizontal="center" vertical="center"/>
      <protection hidden="1"/>
    </xf>
    <xf numFmtId="4" fontId="80" fillId="51" borderId="27" xfId="0" applyNumberFormat="1" applyFont="1" applyFill="1" applyBorder="1" applyAlignment="1" applyProtection="1">
      <alignment horizontal="center" vertical="center"/>
      <protection hidden="1"/>
    </xf>
    <xf numFmtId="0" fontId="80" fillId="0" borderId="24" xfId="0" applyFont="1" applyBorder="1" applyAlignment="1">
      <alignment vertical="center" wrapText="1"/>
    </xf>
    <xf numFmtId="0" fontId="81" fillId="0" borderId="12" xfId="0" applyFont="1" applyBorder="1" applyAlignment="1">
      <alignment horizontal="center" vertical="center" wrapText="1"/>
    </xf>
    <xf numFmtId="0" fontId="13" fillId="52" borderId="0" xfId="0" applyFont="1" applyFill="1" applyAlignment="1" applyProtection="1">
      <alignment vertical="center"/>
      <protection hidden="1"/>
    </xf>
    <xf numFmtId="3" fontId="13" fillId="52" borderId="0" xfId="0" applyNumberFormat="1" applyFont="1" applyFill="1" applyAlignment="1" applyProtection="1">
      <alignment vertical="center"/>
      <protection hidden="1"/>
    </xf>
    <xf numFmtId="0" fontId="12" fillId="52" borderId="0" xfId="0" applyFont="1" applyFill="1" applyAlignment="1" applyProtection="1">
      <alignment vertical="center"/>
      <protection hidden="1"/>
    </xf>
    <xf numFmtId="0" fontId="82" fillId="54" borderId="12" xfId="0" applyFont="1" applyFill="1" applyBorder="1" applyAlignment="1" applyProtection="1">
      <alignment horizontal="center" vertical="center"/>
      <protection hidden="1"/>
    </xf>
    <xf numFmtId="0" fontId="82" fillId="54" borderId="25" xfId="0" applyFont="1" applyFill="1" applyBorder="1" applyAlignment="1" applyProtection="1">
      <alignment horizontal="center" vertical="center"/>
      <protection hidden="1"/>
    </xf>
    <xf numFmtId="3" fontId="67" fillId="0" borderId="26" xfId="0" applyNumberFormat="1" applyFont="1" applyBorder="1" applyAlignment="1" applyProtection="1">
      <alignment horizontal="center" vertical="center"/>
      <protection hidden="1"/>
    </xf>
    <xf numFmtId="0" fontId="67" fillId="0" borderId="27" xfId="0" applyFont="1" applyBorder="1" applyAlignment="1" applyProtection="1">
      <alignment vertical="center"/>
      <protection hidden="1"/>
    </xf>
    <xf numFmtId="0" fontId="67" fillId="0" borderId="40" xfId="0" applyFont="1" applyBorder="1" applyAlignment="1" applyProtection="1">
      <alignment horizontal="center" vertical="center"/>
      <protection hidden="1"/>
    </xf>
    <xf numFmtId="0" fontId="73" fillId="0" borderId="23" xfId="80" applyFont="1" applyBorder="1" applyAlignment="1">
      <alignment vertical="center"/>
    </xf>
    <xf numFmtId="0" fontId="73" fillId="0" borderId="66" xfId="80" applyFont="1" applyBorder="1" applyAlignment="1">
      <alignment vertical="center"/>
    </xf>
    <xf numFmtId="16" fontId="72" fillId="0" borderId="12" xfId="0" applyNumberFormat="1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65" fillId="0" borderId="10" xfId="0" applyFont="1" applyBorder="1" applyAlignment="1" applyProtection="1">
      <alignment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66" fillId="0" borderId="0" xfId="0" applyFont="1" applyAlignment="1">
      <alignment vertical="center"/>
    </xf>
    <xf numFmtId="3" fontId="61" fillId="0" borderId="10" xfId="0" applyNumberFormat="1" applyFont="1" applyBorder="1" applyAlignment="1">
      <alignment horizontal="left" vertical="center"/>
    </xf>
    <xf numFmtId="3" fontId="61" fillId="0" borderId="0" xfId="0" applyNumberFormat="1" applyFont="1" applyAlignment="1">
      <alignment horizontal="left" vertical="center"/>
    </xf>
    <xf numFmtId="3" fontId="70" fillId="0" borderId="0" xfId="0" applyNumberFormat="1" applyFont="1" applyAlignment="1">
      <alignment horizontal="left" vertical="center"/>
    </xf>
    <xf numFmtId="3" fontId="61" fillId="0" borderId="32" xfId="0" applyNumberFormat="1" applyFont="1" applyBorder="1" applyAlignment="1">
      <alignment horizontal="left" vertical="center"/>
    </xf>
    <xf numFmtId="0" fontId="73" fillId="0" borderId="65" xfId="79" applyFont="1" applyBorder="1" applyAlignment="1">
      <alignment horizontal="left" vertical="center"/>
    </xf>
    <xf numFmtId="0" fontId="73" fillId="0" borderId="24" xfId="0" applyFont="1" applyBorder="1" applyAlignment="1">
      <alignment vertical="center"/>
    </xf>
    <xf numFmtId="0" fontId="73" fillId="0" borderId="24" xfId="80" applyFont="1" applyBorder="1" applyAlignment="1">
      <alignment vertical="center"/>
    </xf>
    <xf numFmtId="0" fontId="73" fillId="0" borderId="38" xfId="80" applyFont="1" applyBorder="1" applyAlignment="1">
      <alignment vertical="center"/>
    </xf>
    <xf numFmtId="0" fontId="76" fillId="0" borderId="19" xfId="0" applyFont="1" applyBorder="1" applyAlignment="1">
      <alignment horizontal="center" vertical="center"/>
    </xf>
    <xf numFmtId="1" fontId="73" fillId="51" borderId="27" xfId="0" applyNumberFormat="1" applyFont="1" applyFill="1" applyBorder="1" applyAlignment="1">
      <alignment horizontal="center" vertical="center"/>
    </xf>
    <xf numFmtId="0" fontId="73" fillId="0" borderId="24" xfId="0" applyFont="1" applyBorder="1" applyAlignment="1">
      <alignment horizontal="center" vertical="center"/>
    </xf>
    <xf numFmtId="0" fontId="73" fillId="0" borderId="67" xfId="0" applyFont="1" applyBorder="1" applyAlignment="1">
      <alignment horizontal="center" vertical="center"/>
    </xf>
    <xf numFmtId="3" fontId="72" fillId="0" borderId="21" xfId="79" applyNumberFormat="1" applyFont="1" applyBorder="1" applyAlignment="1">
      <alignment horizontal="center"/>
    </xf>
    <xf numFmtId="0" fontId="7" fillId="18" borderId="16" xfId="0" applyFont="1" applyFill="1" applyBorder="1" applyAlignment="1" applyProtection="1">
      <alignment horizontal="right" vertical="center" wrapText="1"/>
      <protection hidden="1"/>
    </xf>
    <xf numFmtId="0" fontId="7" fillId="18" borderId="10" xfId="0" applyFont="1" applyFill="1" applyBorder="1" applyAlignment="1" applyProtection="1">
      <alignment horizontal="right" vertical="center" wrapText="1"/>
      <protection hidden="1"/>
    </xf>
    <xf numFmtId="0" fontId="7" fillId="18" borderId="44" xfId="0" applyFont="1" applyFill="1" applyBorder="1" applyAlignment="1" applyProtection="1">
      <alignment horizontal="right" vertical="center" wrapText="1"/>
      <protection hidden="1"/>
    </xf>
    <xf numFmtId="0" fontId="7" fillId="18" borderId="18" xfId="0" applyFont="1" applyFill="1" applyBorder="1" applyAlignment="1" applyProtection="1">
      <alignment horizontal="right" vertical="center" wrapText="1"/>
      <protection hidden="1"/>
    </xf>
    <xf numFmtId="0" fontId="7" fillId="18" borderId="11" xfId="0" applyFont="1" applyFill="1" applyBorder="1" applyAlignment="1" applyProtection="1">
      <alignment horizontal="right" vertical="center" wrapText="1"/>
      <protection hidden="1"/>
    </xf>
    <xf numFmtId="0" fontId="7" fillId="18" borderId="45" xfId="0" applyFont="1" applyFill="1" applyBorder="1" applyAlignment="1" applyProtection="1">
      <alignment horizontal="right" vertical="center" wrapText="1"/>
      <protection hidden="1"/>
    </xf>
    <xf numFmtId="0" fontId="66" fillId="52" borderId="28" xfId="79" applyFont="1" applyFill="1" applyBorder="1" applyAlignment="1">
      <alignment horizontal="left" vertical="center"/>
    </xf>
    <xf numFmtId="0" fontId="66" fillId="52" borderId="0" xfId="79" applyFont="1" applyFill="1" applyAlignment="1">
      <alignment horizontal="left" vertical="center"/>
    </xf>
    <xf numFmtId="0" fontId="66" fillId="52" borderId="29" xfId="79" applyFont="1" applyFill="1" applyBorder="1" applyAlignment="1">
      <alignment horizontal="left" vertical="center"/>
    </xf>
    <xf numFmtId="0" fontId="66" fillId="52" borderId="58" xfId="79" applyFont="1" applyFill="1" applyBorder="1" applyAlignment="1">
      <alignment horizontal="left" vertical="center"/>
    </xf>
    <xf numFmtId="0" fontId="66" fillId="52" borderId="11" xfId="79" applyFont="1" applyFill="1" applyBorder="1" applyAlignment="1">
      <alignment horizontal="left" vertical="center"/>
    </xf>
    <xf numFmtId="0" fontId="66" fillId="52" borderId="45" xfId="79" applyFont="1" applyFill="1" applyBorder="1" applyAlignment="1">
      <alignment horizontal="left" vertical="center"/>
    </xf>
    <xf numFmtId="3" fontId="66" fillId="19" borderId="37" xfId="0" applyNumberFormat="1" applyFont="1" applyFill="1" applyBorder="1" applyAlignment="1" applyProtection="1">
      <alignment horizontal="left" vertical="center"/>
      <protection hidden="1"/>
    </xf>
    <xf numFmtId="3" fontId="66" fillId="19" borderId="10" xfId="0" applyNumberFormat="1" applyFont="1" applyFill="1" applyBorder="1" applyAlignment="1" applyProtection="1">
      <alignment horizontal="left" vertical="center"/>
      <protection hidden="1"/>
    </xf>
    <xf numFmtId="3" fontId="66" fillId="19" borderId="44" xfId="0" applyNumberFormat="1" applyFont="1" applyFill="1" applyBorder="1" applyAlignment="1" applyProtection="1">
      <alignment horizontal="left" vertical="center"/>
      <protection hidden="1"/>
    </xf>
    <xf numFmtId="3" fontId="66" fillId="19" borderId="28" xfId="0" applyNumberFormat="1" applyFont="1" applyFill="1" applyBorder="1" applyAlignment="1" applyProtection="1">
      <alignment horizontal="left" vertical="center"/>
      <protection hidden="1"/>
    </xf>
    <xf numFmtId="3" fontId="66" fillId="19" borderId="0" xfId="0" applyNumberFormat="1" applyFont="1" applyFill="1" applyAlignment="1" applyProtection="1">
      <alignment horizontal="left" vertical="center"/>
      <protection hidden="1"/>
    </xf>
    <xf numFmtId="3" fontId="66" fillId="19" borderId="29" xfId="0" applyNumberFormat="1" applyFont="1" applyFill="1" applyBorder="1" applyAlignment="1" applyProtection="1">
      <alignment horizontal="left" vertical="center"/>
      <protection hidden="1"/>
    </xf>
    <xf numFmtId="0" fontId="68" fillId="18" borderId="10" xfId="0" applyFont="1" applyFill="1" applyBorder="1" applyAlignment="1" applyProtection="1">
      <alignment horizontal="left" vertical="center"/>
      <protection hidden="1"/>
    </xf>
    <xf numFmtId="0" fontId="68" fillId="18" borderId="0" xfId="0" applyFont="1" applyFill="1" applyAlignment="1" applyProtection="1">
      <alignment horizontal="left" vertical="center"/>
      <protection hidden="1"/>
    </xf>
    <xf numFmtId="0" fontId="71" fillId="18" borderId="10" xfId="61" applyFont="1" applyFill="1" applyBorder="1" applyAlignment="1" applyProtection="1">
      <alignment horizontal="left" vertical="center"/>
      <protection hidden="1"/>
    </xf>
    <xf numFmtId="0" fontId="71" fillId="18" borderId="0" xfId="61" applyFont="1" applyFill="1" applyBorder="1" applyAlignment="1" applyProtection="1">
      <alignment horizontal="left" vertical="center"/>
      <protection hidden="1"/>
    </xf>
    <xf numFmtId="3" fontId="61" fillId="52" borderId="37" xfId="0" applyNumberFormat="1" applyFont="1" applyFill="1" applyBorder="1" applyAlignment="1">
      <alignment horizontal="center" vertical="center"/>
    </xf>
    <xf numFmtId="3" fontId="61" fillId="52" borderId="10" xfId="0" applyNumberFormat="1" applyFont="1" applyFill="1" applyBorder="1" applyAlignment="1">
      <alignment horizontal="center" vertical="center"/>
    </xf>
    <xf numFmtId="3" fontId="61" fillId="52" borderId="55" xfId="0" applyNumberFormat="1" applyFont="1" applyFill="1" applyBorder="1" applyAlignment="1">
      <alignment horizontal="center" vertical="center"/>
    </xf>
    <xf numFmtId="3" fontId="61" fillId="0" borderId="28" xfId="0" applyNumberFormat="1" applyFont="1" applyBorder="1" applyAlignment="1">
      <alignment horizontal="center"/>
    </xf>
    <xf numFmtId="3" fontId="61" fillId="0" borderId="0" xfId="0" applyNumberFormat="1" applyFont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0" fontId="61" fillId="0" borderId="20" xfId="0" applyFont="1" applyBorder="1" applyAlignment="1" applyProtection="1">
      <alignment horizontal="center" vertical="center" wrapText="1"/>
      <protection hidden="1"/>
    </xf>
    <xf numFmtId="0" fontId="61" fillId="0" borderId="21" xfId="0" applyFont="1" applyBorder="1" applyAlignment="1" applyProtection="1">
      <alignment horizontal="center" vertical="center" wrapText="1"/>
      <protection hidden="1"/>
    </xf>
    <xf numFmtId="0" fontId="61" fillId="0" borderId="37" xfId="0" applyFont="1" applyBorder="1" applyAlignment="1" applyProtection="1">
      <alignment horizontal="center" vertical="center" wrapText="1"/>
      <protection hidden="1"/>
    </xf>
    <xf numFmtId="0" fontId="61" fillId="0" borderId="44" xfId="0" applyFont="1" applyBorder="1" applyAlignment="1" applyProtection="1">
      <alignment horizontal="center" vertical="center" wrapText="1"/>
      <protection hidden="1"/>
    </xf>
  </cellXfs>
  <cellStyles count="19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5" builtinId="30" customBuiltin="1"/>
    <cellStyle name="20 % – Zvýraznění 2" xfId="136" builtinId="34" customBuiltin="1"/>
    <cellStyle name="20 % – Zvýraznění 3" xfId="137" builtinId="38" customBuiltin="1"/>
    <cellStyle name="20 % – Zvýraznění 4" xfId="140" builtinId="42" customBuiltin="1"/>
    <cellStyle name="20 % – Zvýraznění 5" xfId="11" builtinId="46" customBuiltin="1"/>
    <cellStyle name="20 % – Zvýraznění 5 2" xfId="177" xr:uid="{C24BD892-F3DC-45BD-A053-38DEA9E00514}"/>
    <cellStyle name="20 % – Zvýraznění 5 3" xfId="147" xr:uid="{04FCE06B-F473-4572-8A65-8BECBFF3EAB5}"/>
    <cellStyle name="20 % – Zvýraznění 6" xfId="12" builtinId="50" customBuiltin="1"/>
    <cellStyle name="20 % – Zvýraznění 6 2" xfId="180" xr:uid="{D8D4533A-35C3-466B-B941-D2AC631697DA}"/>
    <cellStyle name="20 % – Zvýraznění 6 3" xfId="148" xr:uid="{4A027B4E-94EE-4A90-AC62-2F810DE5129D}"/>
    <cellStyle name="20 % – Zvýraznění1 2" xfId="7" xr:uid="{00000000-0005-0000-0000-000006000000}"/>
    <cellStyle name="20 % – Zvýraznění1 2 2" xfId="143" xr:uid="{58E24DEA-46FD-4412-9AA4-5927FEA124E9}"/>
    <cellStyle name="20 % – Zvýraznění2 2" xfId="8" xr:uid="{00000000-0005-0000-0000-000007000000}"/>
    <cellStyle name="20 % – Zvýraznění2 2 2" xfId="144" xr:uid="{01B3CDD1-BBEB-475E-8F9F-7F71F502D340}"/>
    <cellStyle name="20 % – Zvýraznění3 2" xfId="9" xr:uid="{00000000-0005-0000-0000-000008000000}"/>
    <cellStyle name="20 % – Zvýraznění3 2 2" xfId="145" xr:uid="{F1B53BEE-2D4C-4D62-A91E-916B259DDE97}"/>
    <cellStyle name="20 % – Zvýraznění4 2" xfId="10" xr:uid="{00000000-0005-0000-0000-000009000000}"/>
    <cellStyle name="20 % – Zvýraznění4 2 2" xfId="146" xr:uid="{42088469-B6D4-423F-B75D-EDCA8F0600A5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72" xr:uid="{5467844F-47E8-4E16-9974-F19DF914E683}"/>
    <cellStyle name="40 % – Zvýraznění 1 3" xfId="149" xr:uid="{E56E14BE-318E-4DDF-84D0-C390F368DAA3}"/>
    <cellStyle name="40 % – Zvýraznění 2" xfId="20" builtinId="35" customBuiltin="1"/>
    <cellStyle name="40 % – Zvýraznění 2 2" xfId="174" xr:uid="{F01AF33E-00FA-40C7-B4E3-14E7AE4E49B3}"/>
    <cellStyle name="40 % – Zvýraznění 2 3" xfId="150" xr:uid="{696C2468-CD7C-425F-B623-D836A5733CC6}"/>
    <cellStyle name="40 % – Zvýraznění 3" xfId="138" builtinId="39" customBuiltin="1"/>
    <cellStyle name="40 % – Zvýraznění 4" xfId="22" builtinId="43" customBuiltin="1"/>
    <cellStyle name="40 % – Zvýraznění 4 2" xfId="176" xr:uid="{55B08BE2-83F4-4F9F-938F-008F745ED72D}"/>
    <cellStyle name="40 % – Zvýraznění 4 3" xfId="152" xr:uid="{3FBF1A5F-36AA-4313-964C-5B234A612C4A}"/>
    <cellStyle name="40 % – Zvýraznění 5" xfId="23" builtinId="47" customBuiltin="1"/>
    <cellStyle name="40 % – Zvýraznění 5 2" xfId="178" xr:uid="{B12F6F59-0802-4D5F-9A42-8BC0BC09A4FF}"/>
    <cellStyle name="40 % – Zvýraznění 5 3" xfId="153" xr:uid="{F4FD7F9B-ACCA-43BC-8423-0040D7344C81}"/>
    <cellStyle name="40 % – Zvýraznění 6" xfId="24" builtinId="51" customBuiltin="1"/>
    <cellStyle name="40 % – Zvýraznění 6 2" xfId="181" xr:uid="{F11F4726-2FA0-4C6F-91DF-6949D36631FF}"/>
    <cellStyle name="40 % – Zvýraznění 6 3" xfId="154" xr:uid="{E925AF5E-CD03-4BB1-855D-68A0F7B30F99}"/>
    <cellStyle name="40 % – Zvýraznění3 2" xfId="21" xr:uid="{00000000-0005-0000-0000-000014000000}"/>
    <cellStyle name="40 % – Zvýraznění3 2 2" xfId="151" xr:uid="{C04B1E02-0781-4BB1-8F4A-2464C1C5ED86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85" xr:uid="{9EC15BED-4DDA-4D5D-9482-9B27E990ECFB}"/>
    <cellStyle name="60 % – Zvýraznění 1 3" xfId="173" xr:uid="{0FE40B73-D917-4C1F-9548-666189DE1CCC}"/>
    <cellStyle name="60 % – Zvýraznění 2" xfId="32" builtinId="36" customBuiltin="1"/>
    <cellStyle name="60 % – Zvýraznění 2 2" xfId="186" xr:uid="{1745FFD4-C0C1-4019-B0DD-91BDD02ADA4D}"/>
    <cellStyle name="60 % – Zvýraznění 2 3" xfId="175" xr:uid="{ED259A5B-9D09-4BC3-9CE0-FE8C0A6C4122}"/>
    <cellStyle name="60 % – Zvýraznění 3" xfId="139" builtinId="40" customBuiltin="1"/>
    <cellStyle name="60 % – Zvýraznění 3 2" xfId="187" xr:uid="{C3EFA614-426F-4905-A5CE-2815DEEEDE2B}"/>
    <cellStyle name="60 % – Zvýraznění 4" xfId="141" builtinId="44" customBuiltin="1"/>
    <cellStyle name="60 % – Zvýraznění 4 2" xfId="188" xr:uid="{2F4CBB1A-7EDC-4EF4-B496-E1F3598D5DC8}"/>
    <cellStyle name="60 % – Zvýraznění 5" xfId="35" builtinId="48" customBuiltin="1"/>
    <cellStyle name="60 % – Zvýraznění 5 2" xfId="189" xr:uid="{09653DF6-4779-4CC3-BA0D-A36BB4F88017}"/>
    <cellStyle name="60 % – Zvýraznění 5 3" xfId="179" xr:uid="{7BA052BE-2B5F-4FB3-88FF-BDDB1F70F546}"/>
    <cellStyle name="60 % – Zvýraznění 6" xfId="142" builtinId="52" customBuiltin="1"/>
    <cellStyle name="60 % – Zvýraznění 6 2" xfId="190" xr:uid="{9D4A9617-4FF1-4764-BC29-811EFEA545B6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93" xr:uid="{1DC1268A-F52E-4968-B522-AF9FA0548422}"/>
    <cellStyle name="Čárka 2 3" xfId="155" xr:uid="{7E7DE134-BE02-4424-B588-E5BAD1FF546D}"/>
    <cellStyle name="Čárky bez des. míst 2" xfId="47" xr:uid="{00000000-0005-0000-0000-00002E000000}"/>
    <cellStyle name="Čárky bez des. míst 2 2" xfId="156" xr:uid="{A02F15B3-9777-4C6D-BE8A-FD6A8E24A1BB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2 2" xfId="157" xr:uid="{16E3BE7E-D404-40DD-9E60-469C69FFA239}"/>
    <cellStyle name="Dezimal [0] 3" xfId="51" xr:uid="{00000000-0005-0000-0000-000032000000}"/>
    <cellStyle name="Dezimal [0] 3 2" xfId="52" xr:uid="{00000000-0005-0000-0000-000033000000}"/>
    <cellStyle name="Dezimal [0] 3 2 2" xfId="159" xr:uid="{45693887-7FF2-4CBA-ABA0-C95B8E3FE2E8}"/>
    <cellStyle name="Dezimal [0] 3 3" xfId="158" xr:uid="{1A61D1C7-36C3-4EA5-A849-16FCD841487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2 2" xfId="160" xr:uid="{CC8D4726-3B9D-4112-A0EB-72BB717BBD48}"/>
    <cellStyle name="Komma 3" xfId="65" xr:uid="{00000000-0005-0000-0000-000040000000}"/>
    <cellStyle name="Komma 3 2" xfId="66" xr:uid="{00000000-0005-0000-0000-000041000000}"/>
    <cellStyle name="Komma 3 2 2" xfId="162" xr:uid="{4C0D46D5-C711-4EF6-846E-F2F59473787D}"/>
    <cellStyle name="Komma 3 3" xfId="161" xr:uid="{E6F1A050-9828-4755-9762-6DEAB0311CF7}"/>
    <cellStyle name="Kontrolní buňka" xfId="67" builtinId="23" customBuiltin="1"/>
    <cellStyle name="Měna 2" xfId="184" xr:uid="{305AC18F-B032-4E79-9131-D1E886361411}"/>
    <cellStyle name="Měna 3" xfId="182" xr:uid="{753224A3-7D30-4FA1-8483-B914F85ABD75}"/>
    <cellStyle name="Měna 3 2" xfId="191" xr:uid="{19514466-2F6E-4D9B-8196-5441827B9C8A}"/>
    <cellStyle name="Migliaia (0)" xfId="68" xr:uid="{00000000-0005-0000-0000-000043000000}"/>
    <cellStyle name="Migliaia (0) 2" xfId="163" xr:uid="{D435B84E-7FD3-4CD7-9809-A914551DF7DA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" xfId="134" builtinId="15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eutrální 2" xfId="183" xr:uid="{E5A24231-F4BB-4E04-8310-3859230E6C7A}"/>
    <cellStyle name="Neutrální 3" xfId="170" xr:uid="{5C27B59D-FEDE-4B77-B93F-E46A3C8D50A0}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10 2" xfId="164" xr:uid="{EEE12E88-98A9-4D64-8206-27ED4F1627E3}"/>
    <cellStyle name="Normální 11" xfId="169" xr:uid="{A14C44AC-EA08-4CA4-B6D4-1E6A8E1D15E7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7 2" xfId="165" xr:uid="{DDBEF4B3-1840-4AE4-8D76-79875B6987E8}"/>
    <cellStyle name="Normální 8" xfId="88" xr:uid="{00000000-0005-0000-0000-000058000000}"/>
    <cellStyle name="Normální 8 2" xfId="166" xr:uid="{ED1B7C51-78D7-457E-8BCF-EFF851502A2A}"/>
    <cellStyle name="Normální 9" xfId="89" xr:uid="{00000000-0005-0000-0000-000059000000}"/>
    <cellStyle name="Normální 9 2" xfId="167" xr:uid="{FE18B507-B6CD-477A-9A98-CF6FBA25B959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oznámka 2 2" xfId="168" xr:uid="{902479FA-C4C0-4AA9-BE5A-3E318403C3FF}"/>
    <cellStyle name="Poznámka 3" xfId="171" xr:uid="{5B5D57C7-D17D-44F5-8E26-26868966BF33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  <cellStyle name="常规_sheet_35" xfId="192" xr:uid="{FE849048-F63C-42DC-99AF-EC425D9AC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3</xdr:col>
      <xdr:colOff>1275657</xdr:colOff>
      <xdr:row>8</xdr:row>
      <xdr:rowOff>478155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73"/>
  <sheetViews>
    <sheetView showGridLines="0" tabSelected="1" topLeftCell="A5" zoomScale="55" zoomScaleNormal="55" workbookViewId="0">
      <selection activeCell="T17" sqref="T17"/>
    </sheetView>
  </sheetViews>
  <sheetFormatPr defaultColWidth="9.140625" defaultRowHeight="16.149999999999999" zeroHeight="1"/>
  <cols>
    <col min="1" max="1" width="1.7109375" style="1" customWidth="1"/>
    <col min="2" max="2" width="20.5703125" style="29" customWidth="1"/>
    <col min="3" max="3" width="9.42578125" style="29" bestFit="1" customWidth="1"/>
    <col min="4" max="4" width="62.42578125" style="11" customWidth="1"/>
    <col min="5" max="5" width="6.140625" style="9" customWidth="1"/>
    <col min="6" max="19" width="7.28515625" style="9" bestFit="1" customWidth="1"/>
    <col min="20" max="20" width="8.28515625" style="9" bestFit="1" customWidth="1"/>
    <col min="21" max="26" width="8.28515625" style="9" customWidth="1"/>
    <col min="27" max="27" width="14.28515625" style="3" bestFit="1" customWidth="1"/>
    <col min="28" max="28" width="15.140625" style="12" bestFit="1" customWidth="1"/>
    <col min="29" max="29" width="23.140625" style="4" bestFit="1" customWidth="1"/>
    <col min="30" max="31" width="17.140625" style="4" bestFit="1" customWidth="1"/>
    <col min="32" max="32" width="16.7109375" style="8" customWidth="1"/>
    <col min="33" max="33" width="14" style="4" customWidth="1"/>
    <col min="34" max="34" width="13" style="4" bestFit="1" customWidth="1"/>
    <col min="35" max="35" width="12.28515625" style="1" bestFit="1" customWidth="1"/>
    <col min="36" max="36" width="3.7109375" style="1" customWidth="1"/>
    <col min="37" max="42" width="25.7109375" style="1" customWidth="1"/>
    <col min="43" max="16384" width="9.140625" style="1"/>
  </cols>
  <sheetData>
    <row r="1" spans="1:37" ht="12" customHeight="1" thickBot="1">
      <c r="B1" s="26"/>
      <c r="C1" s="26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  <c r="AB1" s="23"/>
      <c r="AC1" s="24"/>
      <c r="AD1" s="24"/>
      <c r="AE1" s="24"/>
      <c r="AF1" s="25"/>
      <c r="AG1" s="25"/>
      <c r="AH1" s="25"/>
      <c r="AI1" s="25"/>
    </row>
    <row r="2" spans="1:37" s="32" customFormat="1" ht="23.45">
      <c r="B2" s="77" t="s">
        <v>0</v>
      </c>
      <c r="C2" s="160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88" t="s">
        <v>1</v>
      </c>
      <c r="AB2" s="189"/>
      <c r="AC2" s="189"/>
      <c r="AD2" s="189"/>
      <c r="AE2" s="189"/>
      <c r="AF2" s="189"/>
      <c r="AG2" s="189"/>
      <c r="AH2" s="189"/>
      <c r="AI2" s="190"/>
    </row>
    <row r="3" spans="1:37" s="32" customFormat="1" ht="23.45">
      <c r="B3" s="78" t="s">
        <v>2</v>
      </c>
      <c r="C3" s="161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191"/>
      <c r="AB3" s="192"/>
      <c r="AC3" s="192"/>
      <c r="AD3" s="192"/>
      <c r="AE3" s="192"/>
      <c r="AF3" s="192"/>
      <c r="AG3" s="192"/>
      <c r="AH3" s="192"/>
      <c r="AI3" s="193"/>
    </row>
    <row r="4" spans="1:37" s="32" customFormat="1" ht="23.45">
      <c r="B4" s="79" t="s">
        <v>3</v>
      </c>
      <c r="C4" s="162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82" t="s">
        <v>4</v>
      </c>
      <c r="AB4" s="183"/>
      <c r="AC4" s="183"/>
      <c r="AD4" s="183"/>
      <c r="AE4" s="183"/>
      <c r="AF4" s="183"/>
      <c r="AG4" s="183"/>
      <c r="AH4" s="183"/>
      <c r="AI4" s="184"/>
    </row>
    <row r="5" spans="1:37" s="32" customFormat="1" ht="23.45">
      <c r="B5" s="78" t="s">
        <v>5</v>
      </c>
      <c r="C5" s="161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182"/>
      <c r="AB5" s="183"/>
      <c r="AC5" s="183"/>
      <c r="AD5" s="183"/>
      <c r="AE5" s="183"/>
      <c r="AF5" s="183"/>
      <c r="AG5" s="183"/>
      <c r="AH5" s="183"/>
      <c r="AI5" s="184"/>
    </row>
    <row r="6" spans="1:37" s="32" customFormat="1" ht="23.45">
      <c r="B6" s="78" t="s">
        <v>6</v>
      </c>
      <c r="C6" s="161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182" t="s">
        <v>7</v>
      </c>
      <c r="AB6" s="183"/>
      <c r="AC6" s="183"/>
      <c r="AD6" s="183"/>
      <c r="AE6" s="183"/>
      <c r="AF6" s="183"/>
      <c r="AG6" s="183"/>
      <c r="AH6" s="183"/>
      <c r="AI6" s="184"/>
    </row>
    <row r="7" spans="1:37" s="32" customFormat="1" ht="24" thickBot="1">
      <c r="B7" s="79" t="s">
        <v>8</v>
      </c>
      <c r="C7" s="162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185"/>
      <c r="AB7" s="186"/>
      <c r="AC7" s="186"/>
      <c r="AD7" s="186"/>
      <c r="AE7" s="186"/>
      <c r="AF7" s="186"/>
      <c r="AG7" s="186"/>
      <c r="AH7" s="186"/>
      <c r="AI7" s="187"/>
    </row>
    <row r="8" spans="1:37" ht="24.75" customHeight="1">
      <c r="B8" s="176" t="s">
        <v>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8"/>
    </row>
    <row r="9" spans="1:37" ht="40.5" customHeight="1" thickBot="1"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1"/>
    </row>
    <row r="10" spans="1:37" s="30" customFormat="1" ht="21.95" customHeight="1">
      <c r="B10" s="39"/>
      <c r="C10" s="163"/>
      <c r="D10" s="194" t="s">
        <v>10</v>
      </c>
      <c r="E10" s="196" t="s">
        <v>11</v>
      </c>
      <c r="F10" s="196"/>
      <c r="G10" s="196"/>
      <c r="H10" s="196"/>
      <c r="I10" s="196"/>
      <c r="J10" s="196"/>
      <c r="K10" s="196"/>
      <c r="L10" s="196"/>
      <c r="M10" s="196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63" t="s">
        <v>12</v>
      </c>
      <c r="AB10" s="41" t="s">
        <v>13</v>
      </c>
      <c r="AC10" s="198" t="s">
        <v>14</v>
      </c>
      <c r="AD10" s="199"/>
      <c r="AE10" s="199"/>
      <c r="AF10" s="200"/>
      <c r="AG10" s="204" t="s">
        <v>15</v>
      </c>
      <c r="AH10" s="206" t="s">
        <v>16</v>
      </c>
      <c r="AI10" s="207"/>
    </row>
    <row r="11" spans="1:37" s="30" customFormat="1" ht="21.95" customHeight="1">
      <c r="B11" s="42"/>
      <c r="C11" s="164"/>
      <c r="D11" s="195"/>
      <c r="E11" s="197"/>
      <c r="F11" s="197"/>
      <c r="G11" s="197"/>
      <c r="H11" s="197"/>
      <c r="I11" s="197"/>
      <c r="J11" s="197"/>
      <c r="K11" s="197"/>
      <c r="L11" s="197"/>
      <c r="M11" s="197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64"/>
      <c r="AB11" s="43" t="s">
        <v>17</v>
      </c>
      <c r="AC11" s="74"/>
      <c r="AD11" s="201" t="s">
        <v>18</v>
      </c>
      <c r="AE11" s="202"/>
      <c r="AF11" s="203"/>
      <c r="AG11" s="205"/>
      <c r="AH11" s="44"/>
      <c r="AI11" s="45"/>
      <c r="AK11" s="66"/>
    </row>
    <row r="12" spans="1:37" s="30" customFormat="1" ht="21.95" customHeight="1">
      <c r="A12" s="69"/>
      <c r="B12" s="70"/>
      <c r="C12" s="16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64"/>
      <c r="AB12" s="43" t="s">
        <v>19</v>
      </c>
      <c r="AC12" s="43" t="s">
        <v>20</v>
      </c>
      <c r="AD12" s="43">
        <v>15000</v>
      </c>
      <c r="AE12" s="43">
        <v>40000</v>
      </c>
      <c r="AF12" s="43">
        <v>80000</v>
      </c>
      <c r="AG12" s="47"/>
      <c r="AH12" s="44"/>
      <c r="AI12" s="45"/>
      <c r="AK12" s="67"/>
    </row>
    <row r="13" spans="1:37" s="30" customFormat="1" ht="21.95" customHeight="1">
      <c r="B13" s="48"/>
      <c r="C13" s="164"/>
      <c r="E13" s="72" t="s">
        <v>21</v>
      </c>
      <c r="F13" s="73">
        <v>180</v>
      </c>
      <c r="G13" s="73">
        <v>185</v>
      </c>
      <c r="H13" s="73">
        <v>190</v>
      </c>
      <c r="I13" s="73">
        <v>195</v>
      </c>
      <c r="J13" s="73">
        <v>200</v>
      </c>
      <c r="K13" s="73">
        <v>205</v>
      </c>
      <c r="L13" s="73">
        <v>210</v>
      </c>
      <c r="M13" s="73">
        <v>215</v>
      </c>
      <c r="N13" s="73">
        <v>220</v>
      </c>
      <c r="O13" s="73">
        <v>225</v>
      </c>
      <c r="P13" s="73">
        <v>230</v>
      </c>
      <c r="Q13" s="73">
        <v>235</v>
      </c>
      <c r="R13" s="73">
        <v>240</v>
      </c>
      <c r="S13" s="73">
        <v>245</v>
      </c>
      <c r="T13" s="73">
        <v>250</v>
      </c>
      <c r="U13" s="73">
        <v>255</v>
      </c>
      <c r="V13" s="73">
        <v>260</v>
      </c>
      <c r="W13" s="73">
        <v>265</v>
      </c>
      <c r="X13" s="73">
        <v>270</v>
      </c>
      <c r="Y13" s="73">
        <v>275</v>
      </c>
      <c r="Z13" s="73">
        <v>280</v>
      </c>
      <c r="AA13" s="64"/>
      <c r="AB13" s="43" t="s">
        <v>22</v>
      </c>
      <c r="AC13" s="175" t="s">
        <v>23</v>
      </c>
      <c r="AD13" s="175" t="s">
        <v>23</v>
      </c>
      <c r="AE13" s="175" t="s">
        <v>23</v>
      </c>
      <c r="AF13" s="175" t="s">
        <v>23</v>
      </c>
      <c r="AG13" s="49"/>
      <c r="AH13" s="50"/>
      <c r="AI13" s="51"/>
    </row>
    <row r="14" spans="1:37" s="30" customFormat="1" ht="19.899999999999999" customHeight="1" thickBot="1">
      <c r="B14" s="52" t="s">
        <v>24</v>
      </c>
      <c r="C14" s="166" t="s">
        <v>25</v>
      </c>
      <c r="D14" s="68" t="s">
        <v>26</v>
      </c>
      <c r="E14" s="53" t="s">
        <v>27</v>
      </c>
      <c r="F14" s="71">
        <v>3</v>
      </c>
      <c r="G14" s="71">
        <v>3.5</v>
      </c>
      <c r="H14" s="71">
        <v>4</v>
      </c>
      <c r="I14" s="71">
        <v>4.5</v>
      </c>
      <c r="J14" s="71">
        <v>5</v>
      </c>
      <c r="K14" s="71">
        <v>5.5</v>
      </c>
      <c r="L14" s="71">
        <v>6</v>
      </c>
      <c r="M14" s="71">
        <v>6.5</v>
      </c>
      <c r="N14" s="71">
        <v>7</v>
      </c>
      <c r="O14" s="71">
        <v>7.5</v>
      </c>
      <c r="P14" s="71">
        <v>8</v>
      </c>
      <c r="Q14" s="71">
        <v>8.5</v>
      </c>
      <c r="R14" s="71">
        <v>9</v>
      </c>
      <c r="S14" s="71">
        <v>9.5</v>
      </c>
      <c r="T14" s="71">
        <v>10</v>
      </c>
      <c r="U14" s="71">
        <v>10.5</v>
      </c>
      <c r="V14" s="80"/>
      <c r="W14" s="81"/>
      <c r="X14" s="81"/>
      <c r="Y14" s="81"/>
      <c r="Z14" s="81"/>
      <c r="AA14" s="65"/>
      <c r="AB14" s="54"/>
      <c r="AC14" s="54"/>
      <c r="AD14" s="75">
        <v>-0.01</v>
      </c>
      <c r="AE14" s="75">
        <v>-0.03</v>
      </c>
      <c r="AF14" s="75">
        <v>-0.05</v>
      </c>
      <c r="AG14" s="55"/>
      <c r="AH14" s="55" t="s">
        <v>28</v>
      </c>
      <c r="AI14" s="56" t="s">
        <v>29</v>
      </c>
    </row>
    <row r="15" spans="1:37" s="30" customFormat="1" ht="30" customHeight="1" thickTop="1">
      <c r="B15" s="87" t="s">
        <v>30</v>
      </c>
      <c r="C15" s="171" t="s">
        <v>31</v>
      </c>
      <c r="D15" s="88" t="s">
        <v>32</v>
      </c>
      <c r="E15" s="89" t="s">
        <v>27</v>
      </c>
      <c r="F15" s="151"/>
      <c r="G15" s="141"/>
      <c r="H15" s="151"/>
      <c r="I15" s="141"/>
      <c r="J15" s="151"/>
      <c r="K15" s="141"/>
      <c r="L15" s="151"/>
      <c r="M15" s="141"/>
      <c r="N15" s="151"/>
      <c r="O15" s="141"/>
      <c r="P15" s="151"/>
      <c r="Q15" s="141"/>
      <c r="R15" s="151"/>
      <c r="S15" s="141"/>
      <c r="T15" s="151"/>
      <c r="U15" s="141"/>
      <c r="V15" s="142"/>
      <c r="W15" s="142"/>
      <c r="X15" s="142"/>
      <c r="Y15" s="142"/>
      <c r="Z15" s="142"/>
      <c r="AA15" s="90" t="s">
        <v>33</v>
      </c>
      <c r="AB15" s="91">
        <v>16299</v>
      </c>
      <c r="AC15" s="92">
        <v>6862.81</v>
      </c>
      <c r="AD15" s="93">
        <f>AC15*0.99</f>
        <v>6794.1819000000005</v>
      </c>
      <c r="AE15" s="93">
        <f>AC15*0.97</f>
        <v>6656.9256999999998</v>
      </c>
      <c r="AF15" s="94">
        <f>AC15*0.95</f>
        <v>6519.6695</v>
      </c>
      <c r="AG15" s="144">
        <f>SUM(F15:Z15)</f>
        <v>0</v>
      </c>
      <c r="AH15" s="57">
        <f>AC15</f>
        <v>6862.81</v>
      </c>
      <c r="AI15" s="76">
        <f>AG15*AH15</f>
        <v>0</v>
      </c>
    </row>
    <row r="16" spans="1:37" s="30" customFormat="1" ht="30" customHeight="1">
      <c r="B16" s="95" t="s">
        <v>34</v>
      </c>
      <c r="C16" s="171" t="s">
        <v>31</v>
      </c>
      <c r="D16" s="96" t="s">
        <v>35</v>
      </c>
      <c r="E16" s="97" t="s">
        <v>27</v>
      </c>
      <c r="F16" s="151"/>
      <c r="G16" s="142"/>
      <c r="H16" s="151"/>
      <c r="I16" s="142"/>
      <c r="J16" s="151"/>
      <c r="K16" s="142"/>
      <c r="L16" s="151"/>
      <c r="M16" s="142"/>
      <c r="N16" s="151"/>
      <c r="O16" s="142"/>
      <c r="P16" s="151"/>
      <c r="Q16" s="142"/>
      <c r="R16" s="151"/>
      <c r="S16" s="142"/>
      <c r="T16" s="151"/>
      <c r="U16" s="142"/>
      <c r="V16" s="142"/>
      <c r="W16" s="142"/>
      <c r="X16" s="142"/>
      <c r="Y16" s="142"/>
      <c r="Z16" s="142"/>
      <c r="AA16" s="98" t="s">
        <v>33</v>
      </c>
      <c r="AB16" s="99">
        <v>16299</v>
      </c>
      <c r="AC16" s="92">
        <v>6862.81</v>
      </c>
      <c r="AD16" s="93">
        <f t="shared" ref="AD16:AD34" si="0">AC16*0.99</f>
        <v>6794.1819000000005</v>
      </c>
      <c r="AE16" s="93">
        <f t="shared" ref="AE16:AE21" si="1">AC16*0.97</f>
        <v>6656.9256999999998</v>
      </c>
      <c r="AF16" s="94">
        <f t="shared" ref="AF16:AF21" si="2">AC16*0.95</f>
        <v>6519.6695</v>
      </c>
      <c r="AG16" s="144">
        <f t="shared" ref="AG16:AG31" si="3">SUM(F16:Z16)</f>
        <v>0</v>
      </c>
      <c r="AH16" s="57">
        <f t="shared" ref="AH16:AH37" si="4">AC16</f>
        <v>6862.81</v>
      </c>
      <c r="AI16" s="76">
        <f t="shared" ref="AI16:AI37" si="5">AG16*AH16</f>
        <v>0</v>
      </c>
    </row>
    <row r="17" spans="2:35" s="30" customFormat="1" ht="30" customHeight="1">
      <c r="B17" s="95" t="s">
        <v>36</v>
      </c>
      <c r="C17" s="171" t="s">
        <v>31</v>
      </c>
      <c r="D17" s="96" t="s">
        <v>37</v>
      </c>
      <c r="E17" s="97" t="s">
        <v>27</v>
      </c>
      <c r="F17" s="151"/>
      <c r="G17" s="142"/>
      <c r="H17" s="151"/>
      <c r="I17" s="142"/>
      <c r="J17" s="151"/>
      <c r="K17" s="142"/>
      <c r="L17" s="151"/>
      <c r="M17" s="142"/>
      <c r="N17" s="151"/>
      <c r="O17" s="142"/>
      <c r="P17" s="151"/>
      <c r="Q17" s="142"/>
      <c r="R17" s="151"/>
      <c r="S17" s="142"/>
      <c r="T17" s="151"/>
      <c r="U17" s="142"/>
      <c r="V17" s="143"/>
      <c r="W17" s="142"/>
      <c r="X17" s="142"/>
      <c r="Y17" s="142"/>
      <c r="Z17" s="142"/>
      <c r="AA17" s="98" t="s">
        <v>33</v>
      </c>
      <c r="AB17" s="99">
        <v>13799</v>
      </c>
      <c r="AC17" s="92">
        <v>5809.92</v>
      </c>
      <c r="AD17" s="93">
        <f t="shared" si="0"/>
        <v>5751.8208000000004</v>
      </c>
      <c r="AE17" s="93">
        <f t="shared" si="1"/>
        <v>5635.6224000000002</v>
      </c>
      <c r="AF17" s="94">
        <f t="shared" si="2"/>
        <v>5519.424</v>
      </c>
      <c r="AG17" s="144">
        <f t="shared" si="3"/>
        <v>0</v>
      </c>
      <c r="AH17" s="57">
        <f t="shared" si="4"/>
        <v>5809.92</v>
      </c>
      <c r="AI17" s="76">
        <f t="shared" si="5"/>
        <v>0</v>
      </c>
    </row>
    <row r="18" spans="2:35" s="58" customFormat="1" ht="30" customHeight="1">
      <c r="B18" s="95" t="s">
        <v>38</v>
      </c>
      <c r="C18" s="171" t="s">
        <v>31</v>
      </c>
      <c r="D18" s="96" t="s">
        <v>39</v>
      </c>
      <c r="E18" s="97" t="s">
        <v>27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43"/>
      <c r="W18" s="142"/>
      <c r="X18" s="142"/>
      <c r="Y18" s="142"/>
      <c r="Z18" s="142"/>
      <c r="AA18" s="98" t="s">
        <v>40</v>
      </c>
      <c r="AB18" s="99">
        <v>14299</v>
      </c>
      <c r="AC18" s="92">
        <v>6020.66</v>
      </c>
      <c r="AD18" s="93">
        <f t="shared" si="0"/>
        <v>5960.4533999999994</v>
      </c>
      <c r="AE18" s="93">
        <f t="shared" si="1"/>
        <v>5840.0401999999995</v>
      </c>
      <c r="AF18" s="94">
        <f t="shared" si="2"/>
        <v>5719.6269999999995</v>
      </c>
      <c r="AG18" s="144">
        <f t="shared" si="3"/>
        <v>0</v>
      </c>
      <c r="AH18" s="57">
        <f t="shared" si="4"/>
        <v>6020.66</v>
      </c>
      <c r="AI18" s="76">
        <f t="shared" si="5"/>
        <v>0</v>
      </c>
    </row>
    <row r="19" spans="2:35" s="58" customFormat="1" ht="30" customHeight="1">
      <c r="B19" s="95" t="s">
        <v>41</v>
      </c>
      <c r="C19" s="171" t="s">
        <v>31</v>
      </c>
      <c r="D19" s="96" t="s">
        <v>42</v>
      </c>
      <c r="E19" s="97" t="s">
        <v>27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43"/>
      <c r="W19" s="142"/>
      <c r="X19" s="142"/>
      <c r="Y19" s="142"/>
      <c r="Z19" s="142"/>
      <c r="AA19" s="98" t="s">
        <v>40</v>
      </c>
      <c r="AB19" s="99">
        <v>11799</v>
      </c>
      <c r="AC19" s="92">
        <v>4967.7700000000004</v>
      </c>
      <c r="AD19" s="93">
        <f t="shared" si="0"/>
        <v>4918.0923000000003</v>
      </c>
      <c r="AE19" s="93">
        <f t="shared" si="1"/>
        <v>4818.7368999999999</v>
      </c>
      <c r="AF19" s="94">
        <f t="shared" si="2"/>
        <v>4719.3815000000004</v>
      </c>
      <c r="AG19" s="144">
        <f t="shared" si="3"/>
        <v>0</v>
      </c>
      <c r="AH19" s="57">
        <f t="shared" si="4"/>
        <v>4967.7700000000004</v>
      </c>
      <c r="AI19" s="76">
        <f t="shared" si="5"/>
        <v>0</v>
      </c>
    </row>
    <row r="20" spans="2:35" s="58" customFormat="1" ht="30" customHeight="1">
      <c r="B20" s="95" t="s">
        <v>43</v>
      </c>
      <c r="C20" s="171" t="s">
        <v>31</v>
      </c>
      <c r="D20" s="96" t="s">
        <v>44</v>
      </c>
      <c r="E20" s="97" t="s">
        <v>27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42"/>
      <c r="S20" s="142"/>
      <c r="T20" s="142"/>
      <c r="U20" s="142"/>
      <c r="V20" s="142"/>
      <c r="W20" s="142"/>
      <c r="X20" s="142"/>
      <c r="Y20" s="142"/>
      <c r="Z20" s="142"/>
      <c r="AA20" s="98" t="s">
        <v>45</v>
      </c>
      <c r="AB20" s="99">
        <v>9299</v>
      </c>
      <c r="AC20" s="92">
        <v>3915.7</v>
      </c>
      <c r="AD20" s="93">
        <f t="shared" si="0"/>
        <v>3876.5429999999997</v>
      </c>
      <c r="AE20" s="93">
        <f t="shared" si="1"/>
        <v>3798.2289999999998</v>
      </c>
      <c r="AF20" s="94">
        <f t="shared" si="2"/>
        <v>3719.9149999999995</v>
      </c>
      <c r="AG20" s="144">
        <f t="shared" si="3"/>
        <v>0</v>
      </c>
      <c r="AH20" s="57">
        <f t="shared" si="4"/>
        <v>3915.7</v>
      </c>
      <c r="AI20" s="76">
        <f t="shared" si="5"/>
        <v>0</v>
      </c>
    </row>
    <row r="21" spans="2:35" s="58" customFormat="1" ht="30" customHeight="1">
      <c r="B21" s="95" t="s">
        <v>46</v>
      </c>
      <c r="C21" s="171" t="s">
        <v>31</v>
      </c>
      <c r="D21" s="96" t="s">
        <v>47</v>
      </c>
      <c r="E21" s="97" t="s">
        <v>27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42"/>
      <c r="S21" s="142"/>
      <c r="T21" s="142"/>
      <c r="U21" s="142"/>
      <c r="V21" s="142"/>
      <c r="W21" s="142"/>
      <c r="X21" s="142"/>
      <c r="Y21" s="142"/>
      <c r="Z21" s="142"/>
      <c r="AA21" s="98" t="s">
        <v>45</v>
      </c>
      <c r="AB21" s="99">
        <v>7299</v>
      </c>
      <c r="AC21" s="92">
        <v>3073.55</v>
      </c>
      <c r="AD21" s="93">
        <f t="shared" si="0"/>
        <v>3042.8145</v>
      </c>
      <c r="AE21" s="93">
        <f t="shared" si="1"/>
        <v>2981.3434999999999</v>
      </c>
      <c r="AF21" s="94">
        <f t="shared" si="2"/>
        <v>2919.8724999999999</v>
      </c>
      <c r="AG21" s="144">
        <f t="shared" si="3"/>
        <v>0</v>
      </c>
      <c r="AH21" s="57">
        <f t="shared" si="4"/>
        <v>3073.55</v>
      </c>
      <c r="AI21" s="76">
        <f t="shared" si="5"/>
        <v>0</v>
      </c>
    </row>
    <row r="22" spans="2:35" s="58" customFormat="1" ht="30" customHeight="1" thickBot="1">
      <c r="B22" s="95" t="s">
        <v>48</v>
      </c>
      <c r="C22" s="171" t="s">
        <v>31</v>
      </c>
      <c r="D22" s="96" t="s">
        <v>49</v>
      </c>
      <c r="E22" s="100" t="s">
        <v>21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01" t="s">
        <v>50</v>
      </c>
      <c r="AB22" s="99">
        <v>5499</v>
      </c>
      <c r="AC22" s="102">
        <v>2315.6999999999998</v>
      </c>
      <c r="AD22" s="93">
        <f t="shared" ref="AD22" si="6">AC22*0.99</f>
        <v>2292.5429999999997</v>
      </c>
      <c r="AE22" s="93">
        <f t="shared" ref="AE22" si="7">AC22*0.97</f>
        <v>2246.2289999999998</v>
      </c>
      <c r="AF22" s="94">
        <f t="shared" ref="AF22" si="8">AC22*0.95</f>
        <v>2199.9149999999995</v>
      </c>
      <c r="AG22" s="144">
        <f t="shared" si="3"/>
        <v>0</v>
      </c>
      <c r="AH22" s="57">
        <f t="shared" si="4"/>
        <v>2315.6999999999998</v>
      </c>
      <c r="AI22" s="76">
        <f t="shared" si="5"/>
        <v>0</v>
      </c>
    </row>
    <row r="23" spans="2:35" s="30" customFormat="1" ht="30" customHeight="1" thickBot="1">
      <c r="B23" s="103"/>
      <c r="C23" s="172"/>
      <c r="D23" s="104" t="s">
        <v>51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6"/>
      <c r="AB23" s="107"/>
      <c r="AC23" s="108"/>
      <c r="AD23" s="108"/>
      <c r="AE23" s="108"/>
      <c r="AF23" s="108"/>
      <c r="AG23" s="145"/>
      <c r="AH23" s="59"/>
      <c r="AI23" s="60"/>
    </row>
    <row r="24" spans="2:35" s="30" customFormat="1" ht="30" customHeight="1">
      <c r="B24" s="95">
        <v>42236400100</v>
      </c>
      <c r="C24" s="173"/>
      <c r="D24" s="137" t="s">
        <v>52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0"/>
      <c r="AB24" s="111">
        <v>949</v>
      </c>
      <c r="AC24" s="112">
        <v>484.3</v>
      </c>
      <c r="AD24" s="93">
        <f t="shared" si="0"/>
        <v>479.45699999999999</v>
      </c>
      <c r="AE24" s="93">
        <f t="shared" ref="AE24" si="9">AC24*0.97</f>
        <v>469.77100000000002</v>
      </c>
      <c r="AF24" s="94">
        <f t="shared" ref="AF24" si="10">AC24*0.95</f>
        <v>460.08499999999998</v>
      </c>
      <c r="AG24" s="144">
        <f t="shared" si="3"/>
        <v>0</v>
      </c>
      <c r="AH24" s="57">
        <f t="shared" si="4"/>
        <v>484.3</v>
      </c>
      <c r="AI24" s="76">
        <f t="shared" si="5"/>
        <v>0</v>
      </c>
    </row>
    <row r="25" spans="2:35" s="30" customFormat="1" ht="30" customHeight="1">
      <c r="B25" s="95">
        <v>42239100100</v>
      </c>
      <c r="C25" s="173"/>
      <c r="D25" s="137" t="s">
        <v>53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115">
        <v>2199</v>
      </c>
      <c r="AC25" s="93">
        <v>1121.49</v>
      </c>
      <c r="AD25" s="93">
        <f t="shared" ref="AD25:AD30" si="11">AC25*0.99</f>
        <v>1110.2751000000001</v>
      </c>
      <c r="AE25" s="93">
        <f t="shared" ref="AE25:AE30" si="12">AC25*0.97</f>
        <v>1087.8453</v>
      </c>
      <c r="AF25" s="94">
        <f t="shared" ref="AF25:AF30" si="13">AC25*0.95</f>
        <v>1065.4155000000001</v>
      </c>
      <c r="AG25" s="144">
        <f t="shared" si="3"/>
        <v>0</v>
      </c>
      <c r="AH25" s="57">
        <f t="shared" si="4"/>
        <v>1121.49</v>
      </c>
      <c r="AI25" s="76">
        <f t="shared" si="5"/>
        <v>0</v>
      </c>
    </row>
    <row r="26" spans="2:35" s="30" customFormat="1" ht="30" customHeight="1">
      <c r="B26" s="95">
        <v>42238600100</v>
      </c>
      <c r="C26" s="173"/>
      <c r="D26" s="137" t="s">
        <v>54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4"/>
      <c r="AB26" s="115">
        <v>4499</v>
      </c>
      <c r="AC26" s="93">
        <v>2295.04</v>
      </c>
      <c r="AD26" s="93">
        <f t="shared" si="11"/>
        <v>2272.0895999999998</v>
      </c>
      <c r="AE26" s="93">
        <f t="shared" si="12"/>
        <v>2226.1887999999999</v>
      </c>
      <c r="AF26" s="94">
        <f t="shared" si="13"/>
        <v>2180.288</v>
      </c>
      <c r="AG26" s="144">
        <f t="shared" si="3"/>
        <v>0</v>
      </c>
      <c r="AH26" s="57">
        <f t="shared" si="4"/>
        <v>2295.04</v>
      </c>
      <c r="AI26" s="76">
        <f t="shared" si="5"/>
        <v>0</v>
      </c>
    </row>
    <row r="27" spans="2:35" s="30" customFormat="1" ht="30" customHeight="1">
      <c r="B27" s="136">
        <v>42238700100</v>
      </c>
      <c r="C27" s="174"/>
      <c r="D27" s="137" t="s">
        <v>55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4"/>
      <c r="AB27" s="115">
        <v>3699</v>
      </c>
      <c r="AC27" s="93">
        <v>1886.78</v>
      </c>
      <c r="AD27" s="93">
        <f t="shared" si="11"/>
        <v>1867.9122</v>
      </c>
      <c r="AE27" s="93">
        <f t="shared" si="12"/>
        <v>1830.1766</v>
      </c>
      <c r="AF27" s="94">
        <f t="shared" si="13"/>
        <v>1792.4409999999998</v>
      </c>
      <c r="AG27" s="144">
        <f t="shared" si="3"/>
        <v>0</v>
      </c>
      <c r="AH27" s="57">
        <f t="shared" si="4"/>
        <v>1886.78</v>
      </c>
      <c r="AI27" s="76">
        <f t="shared" si="5"/>
        <v>0</v>
      </c>
    </row>
    <row r="28" spans="2:35" s="30" customFormat="1" ht="30" customHeight="1">
      <c r="B28" s="95">
        <v>42239300100</v>
      </c>
      <c r="C28" s="173"/>
      <c r="D28" s="137" t="s">
        <v>56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4"/>
      <c r="AB28" s="115">
        <v>6999</v>
      </c>
      <c r="AC28" s="93">
        <v>3570.25</v>
      </c>
      <c r="AD28" s="93">
        <f t="shared" si="11"/>
        <v>3534.5475000000001</v>
      </c>
      <c r="AE28" s="93">
        <f t="shared" si="12"/>
        <v>3463.1424999999999</v>
      </c>
      <c r="AF28" s="94">
        <f t="shared" si="13"/>
        <v>3391.7374999999997</v>
      </c>
      <c r="AG28" s="144">
        <f t="shared" si="3"/>
        <v>0</v>
      </c>
      <c r="AH28" s="57">
        <f t="shared" si="4"/>
        <v>3570.25</v>
      </c>
      <c r="AI28" s="76">
        <f t="shared" si="5"/>
        <v>0</v>
      </c>
    </row>
    <row r="29" spans="2:35" s="30" customFormat="1" ht="30" customHeight="1">
      <c r="B29" s="95">
        <v>42239400305</v>
      </c>
      <c r="C29" s="171" t="s">
        <v>31</v>
      </c>
      <c r="D29" s="137" t="s">
        <v>57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4"/>
      <c r="AB29" s="115">
        <v>4899</v>
      </c>
      <c r="AC29" s="93">
        <v>2499.17</v>
      </c>
      <c r="AD29" s="93">
        <f t="shared" si="11"/>
        <v>2474.1783</v>
      </c>
      <c r="AE29" s="93">
        <f t="shared" si="12"/>
        <v>2424.1949</v>
      </c>
      <c r="AF29" s="94">
        <f t="shared" si="13"/>
        <v>2374.2114999999999</v>
      </c>
      <c r="AG29" s="144">
        <f t="shared" si="3"/>
        <v>0</v>
      </c>
      <c r="AH29" s="57">
        <f t="shared" si="4"/>
        <v>2499.17</v>
      </c>
      <c r="AI29" s="76">
        <f t="shared" si="5"/>
        <v>0</v>
      </c>
    </row>
    <row r="30" spans="2:35" s="30" customFormat="1" ht="30" customHeight="1">
      <c r="B30" s="95">
        <v>42238901305</v>
      </c>
      <c r="C30" s="171" t="s">
        <v>31</v>
      </c>
      <c r="D30" s="137" t="s">
        <v>58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4"/>
      <c r="AB30" s="115">
        <v>3999</v>
      </c>
      <c r="AC30" s="93">
        <v>2040.5</v>
      </c>
      <c r="AD30" s="93">
        <f t="shared" si="11"/>
        <v>2020.095</v>
      </c>
      <c r="AE30" s="93">
        <f t="shared" si="12"/>
        <v>1979.2849999999999</v>
      </c>
      <c r="AF30" s="94">
        <f t="shared" si="13"/>
        <v>1938.4749999999999</v>
      </c>
      <c r="AG30" s="144">
        <f t="shared" si="3"/>
        <v>0</v>
      </c>
      <c r="AH30" s="57">
        <f t="shared" si="4"/>
        <v>2040.5</v>
      </c>
      <c r="AI30" s="76">
        <f t="shared" si="5"/>
        <v>0</v>
      </c>
    </row>
    <row r="31" spans="2:35" s="30" customFormat="1" ht="30" customHeight="1">
      <c r="B31" s="95">
        <v>42238501328</v>
      </c>
      <c r="C31" s="171" t="s">
        <v>31</v>
      </c>
      <c r="D31" s="137" t="s">
        <v>59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34" t="s">
        <v>60</v>
      </c>
      <c r="Y31" s="134" t="s">
        <v>61</v>
      </c>
      <c r="Z31" s="134" t="s">
        <v>62</v>
      </c>
      <c r="AA31" s="135" t="s">
        <v>63</v>
      </c>
      <c r="AB31" s="115">
        <v>5999</v>
      </c>
      <c r="AC31" s="93">
        <v>3060.33</v>
      </c>
      <c r="AD31" s="93">
        <f t="shared" si="0"/>
        <v>3029.7266999999997</v>
      </c>
      <c r="AE31" s="93">
        <f t="shared" ref="AE31:AE32" si="14">AC31*0.97</f>
        <v>2968.5200999999997</v>
      </c>
      <c r="AF31" s="94">
        <f t="shared" ref="AF31:AF32" si="15">AC31*0.95</f>
        <v>2907.3134999999997</v>
      </c>
      <c r="AG31" s="144">
        <f t="shared" si="3"/>
        <v>0</v>
      </c>
      <c r="AH31" s="57">
        <f t="shared" si="4"/>
        <v>3060.33</v>
      </c>
      <c r="AI31" s="76">
        <f t="shared" si="5"/>
        <v>0</v>
      </c>
    </row>
    <row r="32" spans="2:35" s="30" customFormat="1" ht="30" customHeight="1">
      <c r="B32" s="95">
        <v>45159100100</v>
      </c>
      <c r="C32" s="171" t="s">
        <v>31</v>
      </c>
      <c r="D32" s="137" t="s">
        <v>64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47"/>
      <c r="Y32" s="147"/>
      <c r="Z32" s="147"/>
      <c r="AA32" s="159" t="s">
        <v>65</v>
      </c>
      <c r="AB32" s="115">
        <v>3799</v>
      </c>
      <c r="AC32" s="93">
        <v>1938.02</v>
      </c>
      <c r="AD32" s="93">
        <f t="shared" si="0"/>
        <v>1918.6397999999999</v>
      </c>
      <c r="AE32" s="93">
        <f t="shared" si="14"/>
        <v>1879.8794</v>
      </c>
      <c r="AF32" s="94">
        <f t="shared" si="15"/>
        <v>1841.1189999999999</v>
      </c>
      <c r="AG32" s="144">
        <f>SUM(X32:Z32)</f>
        <v>0</v>
      </c>
      <c r="AH32" s="57">
        <f t="shared" si="4"/>
        <v>1938.02</v>
      </c>
      <c r="AI32" s="76">
        <f t="shared" si="5"/>
        <v>0</v>
      </c>
    </row>
    <row r="33" spans="2:35" s="30" customFormat="1" ht="30" customHeight="1">
      <c r="B33" s="132"/>
      <c r="C33" s="167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19"/>
      <c r="O33" s="119"/>
      <c r="P33" s="119"/>
      <c r="Q33" s="119"/>
      <c r="R33" s="120"/>
      <c r="S33" s="134">
        <v>3</v>
      </c>
      <c r="T33" s="134">
        <v>4</v>
      </c>
      <c r="U33" s="134">
        <v>5</v>
      </c>
      <c r="V33" s="134">
        <v>6</v>
      </c>
      <c r="W33" s="134">
        <v>7</v>
      </c>
      <c r="X33" s="134">
        <v>8</v>
      </c>
      <c r="Y33" s="134">
        <v>9</v>
      </c>
      <c r="Z33" s="134">
        <v>10</v>
      </c>
      <c r="AA33" s="135" t="s">
        <v>63</v>
      </c>
      <c r="AB33" s="116"/>
      <c r="AC33" s="117"/>
      <c r="AD33" s="117"/>
      <c r="AE33" s="117"/>
      <c r="AF33" s="117"/>
      <c r="AG33" s="146"/>
      <c r="AH33" s="61"/>
      <c r="AI33" s="62"/>
    </row>
    <row r="34" spans="2:35" s="30" customFormat="1" ht="30" customHeight="1">
      <c r="B34" s="138" t="s">
        <v>66</v>
      </c>
      <c r="C34" s="168"/>
      <c r="D34" s="137" t="s">
        <v>67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119"/>
      <c r="P34" s="119"/>
      <c r="Q34" s="119"/>
      <c r="R34" s="120"/>
      <c r="S34" s="147"/>
      <c r="T34" s="147"/>
      <c r="U34" s="147"/>
      <c r="V34" s="147"/>
      <c r="W34" s="147"/>
      <c r="X34" s="147"/>
      <c r="Y34" s="147"/>
      <c r="Z34" s="147"/>
      <c r="AA34" s="158" t="s">
        <v>33</v>
      </c>
      <c r="AB34" s="115">
        <v>4299</v>
      </c>
      <c r="AC34" s="121">
        <v>2090.08</v>
      </c>
      <c r="AD34" s="93">
        <f t="shared" si="0"/>
        <v>2069.1792</v>
      </c>
      <c r="AE34" s="93">
        <f t="shared" ref="AE34" si="16">AC34*0.97</f>
        <v>2027.3775999999998</v>
      </c>
      <c r="AF34" s="94">
        <f t="shared" ref="AF34" si="17">AC34*0.95</f>
        <v>1985.5759999999998</v>
      </c>
      <c r="AG34" s="144">
        <f>SUM(S34:Z34)</f>
        <v>0</v>
      </c>
      <c r="AH34" s="57">
        <f t="shared" si="4"/>
        <v>2090.08</v>
      </c>
      <c r="AI34" s="76">
        <f t="shared" si="5"/>
        <v>0</v>
      </c>
    </row>
    <row r="35" spans="2:35" s="30" customFormat="1" ht="30" customHeight="1">
      <c r="B35" s="139" t="s">
        <v>68</v>
      </c>
      <c r="C35" s="169"/>
      <c r="D35" s="156" t="s">
        <v>69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22" t="s">
        <v>70</v>
      </c>
      <c r="AB35" s="115">
        <v>349</v>
      </c>
      <c r="AC35" s="121">
        <v>166.94</v>
      </c>
      <c r="AD35" s="93">
        <f t="shared" ref="AD35:AD37" si="18">AC35*0.99</f>
        <v>165.2706</v>
      </c>
      <c r="AE35" s="93">
        <f t="shared" ref="AE35:AE37" si="19">AC35*0.97</f>
        <v>161.93179999999998</v>
      </c>
      <c r="AF35" s="94">
        <f t="shared" ref="AF35:AF37" si="20">AC35*0.95</f>
        <v>158.59299999999999</v>
      </c>
      <c r="AG35" s="144">
        <f t="shared" ref="AG35:AG37" si="21">SUM(F35:Z35)</f>
        <v>0</v>
      </c>
      <c r="AH35" s="57">
        <f t="shared" si="4"/>
        <v>166.94</v>
      </c>
      <c r="AI35" s="76">
        <f t="shared" si="5"/>
        <v>0</v>
      </c>
    </row>
    <row r="36" spans="2:35" s="30" customFormat="1" ht="30" customHeight="1">
      <c r="B36" s="139" t="s">
        <v>71</v>
      </c>
      <c r="C36" s="169"/>
      <c r="D36" s="156" t="s">
        <v>72</v>
      </c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23"/>
      <c r="S36" s="123"/>
      <c r="T36" s="123"/>
      <c r="U36" s="123"/>
      <c r="V36" s="123"/>
      <c r="W36" s="123"/>
      <c r="X36" s="123"/>
      <c r="Y36" s="123"/>
      <c r="Z36" s="123"/>
      <c r="AA36" s="122" t="s">
        <v>70</v>
      </c>
      <c r="AB36" s="115">
        <v>349</v>
      </c>
      <c r="AC36" s="121">
        <v>166.94</v>
      </c>
      <c r="AD36" s="93">
        <f t="shared" si="18"/>
        <v>165.2706</v>
      </c>
      <c r="AE36" s="93">
        <f t="shared" si="19"/>
        <v>161.93179999999998</v>
      </c>
      <c r="AF36" s="94">
        <f t="shared" si="20"/>
        <v>158.59299999999999</v>
      </c>
      <c r="AG36" s="144">
        <f t="shared" si="21"/>
        <v>0</v>
      </c>
      <c r="AH36" s="57">
        <f t="shared" si="4"/>
        <v>166.94</v>
      </c>
      <c r="AI36" s="76">
        <f t="shared" si="5"/>
        <v>0</v>
      </c>
    </row>
    <row r="37" spans="2:35" s="30" customFormat="1" ht="30" customHeight="1" thickBot="1">
      <c r="B37" s="140" t="s">
        <v>73</v>
      </c>
      <c r="C37" s="170"/>
      <c r="D37" s="157" t="s">
        <v>74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5"/>
      <c r="S37" s="125"/>
      <c r="T37" s="125"/>
      <c r="U37" s="125"/>
      <c r="V37" s="125"/>
      <c r="W37" s="125"/>
      <c r="X37" s="125"/>
      <c r="Y37" s="125"/>
      <c r="Z37" s="126"/>
      <c r="AA37" s="127" t="s">
        <v>70</v>
      </c>
      <c r="AB37" s="128">
        <v>499</v>
      </c>
      <c r="AC37" s="129">
        <v>238.84</v>
      </c>
      <c r="AD37" s="130">
        <f t="shared" si="18"/>
        <v>236.45160000000001</v>
      </c>
      <c r="AE37" s="130">
        <f t="shared" si="19"/>
        <v>231.6748</v>
      </c>
      <c r="AF37" s="131">
        <f t="shared" si="20"/>
        <v>226.898</v>
      </c>
      <c r="AG37" s="144">
        <f t="shared" si="21"/>
        <v>0</v>
      </c>
      <c r="AH37" s="57">
        <f t="shared" si="4"/>
        <v>238.84</v>
      </c>
      <c r="AI37" s="76">
        <f t="shared" si="5"/>
        <v>0</v>
      </c>
    </row>
    <row r="38" spans="2:35" s="2" customFormat="1" ht="25.15" customHeight="1" thickBot="1">
      <c r="B38" s="27"/>
      <c r="C38" s="2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B38" s="15"/>
      <c r="AC38" s="14"/>
      <c r="AD38" s="14"/>
      <c r="AE38" s="14"/>
      <c r="AF38" s="16"/>
      <c r="AG38" s="153">
        <f>SUM(AG15:AG37)</f>
        <v>0</v>
      </c>
      <c r="AH38" s="154"/>
      <c r="AI38" s="155">
        <f>SUM(AI15:AI37)</f>
        <v>0</v>
      </c>
    </row>
    <row r="39" spans="2:35" s="5" customFormat="1" ht="25.15" customHeight="1">
      <c r="B39" s="82" t="s">
        <v>75</v>
      </c>
      <c r="C39" s="82"/>
      <c r="D39" s="82"/>
      <c r="E39" s="83"/>
      <c r="F39" s="83"/>
      <c r="G39" s="84"/>
      <c r="H39" s="83"/>
      <c r="I39" s="83"/>
      <c r="J39" s="83"/>
      <c r="K39" s="83"/>
      <c r="L39" s="83"/>
      <c r="M39" s="83"/>
      <c r="N39" s="83"/>
      <c r="O39" s="83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5"/>
      <c r="AB39" s="86"/>
      <c r="AC39" s="85"/>
      <c r="AD39" s="148"/>
      <c r="AE39" s="148"/>
      <c r="AF39" s="149"/>
      <c r="AG39" s="148"/>
      <c r="AH39" s="148"/>
      <c r="AI39" s="150"/>
    </row>
    <row r="40" spans="2:35" s="5" customFormat="1" ht="25.15" customHeight="1">
      <c r="B40" s="28"/>
      <c r="C40" s="2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3"/>
      <c r="AB40" s="17"/>
      <c r="AC40" s="18"/>
      <c r="AD40" s="18"/>
      <c r="AE40" s="18"/>
      <c r="AF40" s="19"/>
      <c r="AG40" s="18"/>
      <c r="AH40" s="18"/>
    </row>
    <row r="41" spans="2:35" s="5" customFormat="1" ht="25.15" customHeight="1">
      <c r="B41" s="28"/>
      <c r="C41" s="28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3"/>
      <c r="AB41" s="12"/>
      <c r="AC41" s="6"/>
      <c r="AD41" s="6"/>
      <c r="AE41" s="6"/>
      <c r="AF41" s="7"/>
      <c r="AG41" s="6"/>
      <c r="AH41" s="6"/>
    </row>
    <row r="42" spans="2:35" s="5" customFormat="1" ht="25.15" customHeight="1">
      <c r="B42" s="28"/>
      <c r="C42" s="28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3"/>
      <c r="AB42" s="12"/>
      <c r="AC42" s="6"/>
      <c r="AD42" s="6"/>
      <c r="AE42" s="6"/>
      <c r="AF42" s="7"/>
      <c r="AG42" s="6"/>
      <c r="AH42" s="6"/>
    </row>
    <row r="43" spans="2:35" s="5" customFormat="1" ht="25.15" customHeight="1">
      <c r="B43" s="28"/>
      <c r="C43" s="28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3"/>
      <c r="AB43" s="12"/>
      <c r="AC43" s="6"/>
      <c r="AD43" s="6"/>
      <c r="AE43" s="6"/>
      <c r="AF43" s="7"/>
      <c r="AG43" s="6"/>
      <c r="AH43" s="6"/>
    </row>
    <row r="44" spans="2:35" s="5" customFormat="1" ht="25.15" customHeight="1">
      <c r="B44" s="28"/>
      <c r="C44" s="28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3"/>
      <c r="AB44" s="12"/>
      <c r="AC44" s="6"/>
      <c r="AD44" s="6"/>
      <c r="AE44" s="6"/>
      <c r="AF44" s="7"/>
      <c r="AG44" s="6"/>
      <c r="AH44" s="6"/>
    </row>
    <row r="45" spans="2:35" s="5" customFormat="1" ht="25.15" customHeight="1">
      <c r="B45" s="28"/>
      <c r="C45" s="28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3"/>
      <c r="AB45" s="12"/>
      <c r="AC45" s="6"/>
      <c r="AD45" s="6"/>
      <c r="AE45" s="6"/>
      <c r="AF45" s="7"/>
      <c r="AG45" s="6"/>
      <c r="AH45" s="6"/>
    </row>
    <row r="46" spans="2:35" s="5" customFormat="1" ht="25.15" customHeight="1">
      <c r="B46" s="28"/>
      <c r="C46" s="28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"/>
      <c r="AB46" s="12"/>
      <c r="AC46" s="6"/>
      <c r="AD46" s="6"/>
      <c r="AE46" s="6"/>
      <c r="AF46" s="7"/>
      <c r="AG46" s="6"/>
      <c r="AH46" s="6"/>
    </row>
    <row r="47" spans="2:35" s="5" customFormat="1" ht="25.15" customHeight="1">
      <c r="B47" s="28"/>
      <c r="C47" s="28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3"/>
      <c r="AB47" s="12"/>
      <c r="AC47" s="6"/>
      <c r="AD47" s="6"/>
      <c r="AE47" s="6"/>
      <c r="AF47" s="7"/>
      <c r="AG47" s="6"/>
      <c r="AH47" s="6"/>
    </row>
    <row r="48" spans="2:35" s="5" customFormat="1" ht="25.15" customHeight="1">
      <c r="B48" s="28"/>
      <c r="C48" s="28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  <c r="AB48" s="12"/>
      <c r="AC48" s="6"/>
      <c r="AD48" s="6"/>
      <c r="AE48" s="6"/>
      <c r="AF48" s="7"/>
      <c r="AG48" s="6"/>
      <c r="AH48" s="6"/>
    </row>
    <row r="49" spans="1:34" s="5" customFormat="1" ht="25.15" customHeight="1">
      <c r="B49" s="28"/>
      <c r="C49" s="28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3"/>
      <c r="AB49" s="12"/>
      <c r="AC49" s="6"/>
      <c r="AD49" s="6"/>
      <c r="AE49" s="6"/>
      <c r="AF49" s="7"/>
      <c r="AG49" s="6"/>
      <c r="AH49" s="6"/>
    </row>
    <row r="50" spans="1:34" s="5" customFormat="1" ht="25.15" customHeight="1">
      <c r="B50" s="28"/>
      <c r="C50" s="28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3"/>
      <c r="AB50" s="12"/>
      <c r="AC50" s="6"/>
      <c r="AD50" s="6"/>
      <c r="AE50" s="6"/>
      <c r="AF50" s="7"/>
      <c r="AG50" s="6"/>
      <c r="AH50" s="6"/>
    </row>
    <row r="51" spans="1:34" s="5" customFormat="1" ht="25.15" customHeight="1">
      <c r="A51" s="1"/>
      <c r="B51" s="28"/>
      <c r="C51" s="28"/>
      <c r="D51" s="1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3"/>
      <c r="AB51" s="12"/>
      <c r="AC51" s="6"/>
      <c r="AD51" s="6"/>
      <c r="AE51" s="6"/>
      <c r="AF51" s="7"/>
      <c r="AG51" s="6"/>
      <c r="AH51" s="6"/>
    </row>
    <row r="52" spans="1:34" s="5" customFormat="1" ht="25.15" customHeight="1">
      <c r="A52" s="1"/>
      <c r="B52" s="28"/>
      <c r="C52" s="28"/>
      <c r="D52" s="1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3"/>
      <c r="AB52" s="12"/>
      <c r="AC52" s="6"/>
      <c r="AD52" s="6"/>
      <c r="AE52" s="6"/>
      <c r="AF52" s="7"/>
      <c r="AG52" s="6"/>
      <c r="AH52" s="6"/>
    </row>
    <row r="53" spans="1:34" ht="25.15" customHeight="1">
      <c r="B53" s="28"/>
      <c r="C53" s="28"/>
    </row>
    <row r="54" spans="1:34" ht="25.15" customHeight="1">
      <c r="B54" s="28"/>
      <c r="C54" s="28"/>
    </row>
    <row r="55" spans="1:34" ht="25.15" customHeight="1">
      <c r="B55" s="28"/>
      <c r="C55" s="28"/>
    </row>
    <row r="56" spans="1:34" ht="25.15" customHeight="1">
      <c r="B56" s="28"/>
      <c r="C56" s="28"/>
    </row>
    <row r="57" spans="1:34" hidden="1">
      <c r="B57" s="28"/>
      <c r="C57" s="28"/>
    </row>
    <row r="58" spans="1:34" hidden="1">
      <c r="B58" s="28"/>
      <c r="C58" s="28"/>
    </row>
    <row r="59" spans="1:34" hidden="1">
      <c r="B59" s="28"/>
      <c r="C59" s="28"/>
    </row>
    <row r="60" spans="1:34" hidden="1">
      <c r="B60" s="28"/>
      <c r="C60" s="28"/>
    </row>
    <row r="61" spans="1:34" hidden="1">
      <c r="B61" s="28"/>
      <c r="C61" s="28"/>
    </row>
    <row r="62" spans="1:34" hidden="1">
      <c r="B62" s="28"/>
      <c r="C62" s="28"/>
    </row>
    <row r="63" spans="1:34" hidden="1">
      <c r="B63" s="28"/>
      <c r="C63" s="28"/>
    </row>
    <row r="64" spans="1:34" hidden="1">
      <c r="B64" s="28"/>
      <c r="C64" s="28"/>
    </row>
    <row r="65" spans="2:3" hidden="1">
      <c r="B65" s="28"/>
      <c r="C65" s="28"/>
    </row>
    <row r="66" spans="2:3" hidden="1">
      <c r="B66" s="28"/>
      <c r="C66" s="28"/>
    </row>
    <row r="67" spans="2:3" hidden="1">
      <c r="B67" s="28"/>
      <c r="C67" s="28"/>
    </row>
    <row r="68" spans="2:3" hidden="1">
      <c r="B68" s="28"/>
      <c r="C68" s="28"/>
    </row>
    <row r="69" spans="2:3" hidden="1">
      <c r="B69" s="28"/>
      <c r="C69" s="28"/>
    </row>
    <row r="70" spans="2:3" hidden="1">
      <c r="B70" s="28"/>
      <c r="C70" s="28"/>
    </row>
    <row r="71" spans="2:3" hidden="1">
      <c r="B71" s="28"/>
      <c r="C71" s="28"/>
    </row>
    <row r="72" spans="2:3" hidden="1">
      <c r="B72" s="28"/>
      <c r="C72" s="28"/>
    </row>
    <row r="73" spans="2:3" hidden="1">
      <c r="B73" s="28"/>
      <c r="C73" s="28"/>
    </row>
    <row r="74" spans="2:3" hidden="1">
      <c r="B74" s="28"/>
      <c r="C74" s="28"/>
    </row>
    <row r="75" spans="2:3" hidden="1">
      <c r="B75" s="28"/>
      <c r="C75" s="28"/>
    </row>
    <row r="76" spans="2:3" hidden="1">
      <c r="B76" s="28"/>
      <c r="C76" s="28"/>
    </row>
    <row r="77" spans="2:3" hidden="1">
      <c r="B77" s="28"/>
      <c r="C77" s="28"/>
    </row>
    <row r="78" spans="2:3" hidden="1">
      <c r="B78" s="28"/>
      <c r="C78" s="28"/>
    </row>
    <row r="79" spans="2:3" hidden="1">
      <c r="B79" s="28"/>
      <c r="C79" s="28"/>
    </row>
    <row r="80" spans="2:3" hidden="1">
      <c r="B80" s="28"/>
      <c r="C80" s="28"/>
    </row>
    <row r="81" spans="2:3" hidden="1">
      <c r="B81" s="28"/>
      <c r="C81" s="28"/>
    </row>
    <row r="82" spans="2:3" hidden="1">
      <c r="B82" s="28"/>
      <c r="C82" s="28"/>
    </row>
    <row r="83" spans="2:3" hidden="1">
      <c r="B83" s="28"/>
      <c r="C83" s="28"/>
    </row>
    <row r="84" spans="2:3" hidden="1">
      <c r="B84" s="28"/>
      <c r="C84" s="28"/>
    </row>
    <row r="85" spans="2:3" hidden="1">
      <c r="B85" s="28"/>
      <c r="C85" s="28"/>
    </row>
    <row r="86" spans="2:3" hidden="1">
      <c r="B86" s="28"/>
      <c r="C86" s="28"/>
    </row>
    <row r="87" spans="2:3" hidden="1">
      <c r="B87" s="28"/>
      <c r="C87" s="28"/>
    </row>
    <row r="88" spans="2:3" hidden="1">
      <c r="B88" s="28"/>
      <c r="C88" s="28"/>
    </row>
    <row r="89" spans="2:3" hidden="1">
      <c r="B89" s="28"/>
      <c r="C89" s="28"/>
    </row>
    <row r="90" spans="2:3" hidden="1">
      <c r="B90" s="28"/>
      <c r="C90" s="28"/>
    </row>
    <row r="91" spans="2:3" hidden="1">
      <c r="B91" s="28"/>
      <c r="C91" s="28"/>
    </row>
    <row r="92" spans="2:3" hidden="1">
      <c r="B92" s="28"/>
      <c r="C92" s="28"/>
    </row>
    <row r="93" spans="2:3" hidden="1">
      <c r="B93" s="28"/>
      <c r="C93" s="28"/>
    </row>
    <row r="94" spans="2:3" hidden="1">
      <c r="B94" s="28"/>
      <c r="C94" s="28"/>
    </row>
    <row r="95" spans="2:3" hidden="1">
      <c r="B95" s="28"/>
      <c r="C95" s="28"/>
    </row>
    <row r="96" spans="2:3" hidden="1">
      <c r="B96" s="28"/>
      <c r="C96" s="28"/>
    </row>
    <row r="97" spans="2:3" hidden="1">
      <c r="B97" s="28"/>
      <c r="C97" s="28"/>
    </row>
    <row r="98" spans="2:3" hidden="1">
      <c r="B98" s="28"/>
      <c r="C98" s="28"/>
    </row>
    <row r="99" spans="2:3" hidden="1">
      <c r="B99" s="28"/>
      <c r="C99" s="28"/>
    </row>
    <row r="100" spans="2:3" hidden="1">
      <c r="B100" s="28"/>
      <c r="C100" s="28"/>
    </row>
    <row r="101" spans="2:3" hidden="1">
      <c r="B101" s="28"/>
      <c r="C101" s="28"/>
    </row>
    <row r="102" spans="2:3" hidden="1">
      <c r="B102" s="28"/>
      <c r="C102" s="28"/>
    </row>
    <row r="103" spans="2:3" hidden="1">
      <c r="B103" s="28"/>
      <c r="C103" s="28"/>
    </row>
    <row r="104" spans="2:3" hidden="1">
      <c r="B104" s="28"/>
      <c r="C104" s="28"/>
    </row>
    <row r="105" spans="2:3" hidden="1">
      <c r="B105" s="28"/>
      <c r="C105" s="28"/>
    </row>
    <row r="106" spans="2:3" hidden="1">
      <c r="B106" s="28"/>
      <c r="C106" s="28"/>
    </row>
    <row r="107" spans="2:3" hidden="1">
      <c r="B107" s="28"/>
      <c r="C107" s="28"/>
    </row>
    <row r="108" spans="2:3" hidden="1">
      <c r="B108" s="28"/>
      <c r="C108" s="28"/>
    </row>
    <row r="109" spans="2:3" hidden="1">
      <c r="B109" s="28"/>
      <c r="C109" s="28"/>
    </row>
    <row r="110" spans="2:3" hidden="1">
      <c r="B110" s="28"/>
      <c r="C110" s="28"/>
    </row>
    <row r="111" spans="2:3" hidden="1">
      <c r="B111" s="28"/>
      <c r="C111" s="28"/>
    </row>
    <row r="112" spans="2:3" hidden="1">
      <c r="B112" s="28"/>
      <c r="C112" s="28"/>
    </row>
    <row r="113" spans="2:3" hidden="1">
      <c r="B113" s="28"/>
      <c r="C113" s="28"/>
    </row>
    <row r="114" spans="2:3" hidden="1">
      <c r="B114" s="28"/>
      <c r="C114" s="28"/>
    </row>
    <row r="115" spans="2:3" hidden="1">
      <c r="B115" s="28"/>
      <c r="C115" s="28"/>
    </row>
    <row r="116" spans="2:3" hidden="1">
      <c r="B116" s="28"/>
      <c r="C116" s="28"/>
    </row>
    <row r="117" spans="2:3" hidden="1">
      <c r="B117" s="28"/>
      <c r="C117" s="28"/>
    </row>
    <row r="118" spans="2:3" hidden="1">
      <c r="B118" s="28"/>
      <c r="C118" s="28"/>
    </row>
    <row r="119" spans="2:3" hidden="1">
      <c r="B119" s="28"/>
      <c r="C119" s="28"/>
    </row>
    <row r="120" spans="2:3" hidden="1">
      <c r="B120" s="28"/>
      <c r="C120" s="28"/>
    </row>
    <row r="121" spans="2:3" hidden="1">
      <c r="B121" s="28"/>
      <c r="C121" s="28"/>
    </row>
    <row r="122" spans="2:3" hidden="1">
      <c r="B122" s="28"/>
      <c r="C122" s="28"/>
    </row>
    <row r="123" spans="2:3" hidden="1">
      <c r="B123" s="28"/>
      <c r="C123" s="28"/>
    </row>
    <row r="124" spans="2:3" hidden="1">
      <c r="B124" s="28"/>
      <c r="C124" s="28"/>
    </row>
    <row r="125" spans="2:3" hidden="1">
      <c r="B125" s="28"/>
      <c r="C125" s="28"/>
    </row>
    <row r="126" spans="2:3" hidden="1">
      <c r="B126" s="28"/>
      <c r="C126" s="28"/>
    </row>
    <row r="127" spans="2:3" hidden="1">
      <c r="B127" s="28"/>
      <c r="C127" s="28"/>
    </row>
    <row r="128" spans="2:3" hidden="1">
      <c r="B128" s="28"/>
      <c r="C128" s="28"/>
    </row>
    <row r="129" spans="2:3" hidden="1">
      <c r="B129" s="28"/>
      <c r="C129" s="28"/>
    </row>
    <row r="130" spans="2:3" hidden="1">
      <c r="B130" s="28"/>
      <c r="C130" s="28"/>
    </row>
    <row r="131" spans="2:3" hidden="1">
      <c r="B131" s="28"/>
      <c r="C131" s="28"/>
    </row>
    <row r="132" spans="2:3" hidden="1">
      <c r="B132" s="28"/>
      <c r="C132" s="28"/>
    </row>
    <row r="133" spans="2:3" hidden="1">
      <c r="B133" s="28"/>
      <c r="C133" s="28"/>
    </row>
    <row r="134" spans="2:3" hidden="1">
      <c r="B134" s="28"/>
      <c r="C134" s="28"/>
    </row>
    <row r="135" spans="2:3" hidden="1">
      <c r="B135" s="28"/>
      <c r="C135" s="28"/>
    </row>
    <row r="136" spans="2:3" hidden="1">
      <c r="B136" s="28"/>
      <c r="C136" s="28"/>
    </row>
    <row r="137" spans="2:3" hidden="1">
      <c r="B137" s="28"/>
      <c r="C137" s="28"/>
    </row>
    <row r="138" spans="2:3" hidden="1">
      <c r="B138" s="28"/>
      <c r="C138" s="28"/>
    </row>
    <row r="139" spans="2:3" hidden="1">
      <c r="B139" s="28"/>
      <c r="C139" s="28"/>
    </row>
    <row r="140" spans="2:3" hidden="1">
      <c r="B140" s="28"/>
      <c r="C140" s="28"/>
    </row>
    <row r="141" spans="2:3" hidden="1">
      <c r="B141" s="28"/>
      <c r="C141" s="28"/>
    </row>
    <row r="142" spans="2:3" hidden="1">
      <c r="B142" s="28"/>
      <c r="C142" s="28"/>
    </row>
    <row r="143" spans="2:3" hidden="1">
      <c r="B143" s="28"/>
      <c r="C143" s="28"/>
    </row>
    <row r="144" spans="2:3" hidden="1">
      <c r="B144" s="28"/>
      <c r="C144" s="28"/>
    </row>
    <row r="145" spans="2:3" hidden="1">
      <c r="B145" s="28"/>
      <c r="C145" s="28"/>
    </row>
    <row r="146" spans="2:3" hidden="1">
      <c r="B146" s="28"/>
      <c r="C146" s="28"/>
    </row>
    <row r="147" spans="2:3" hidden="1">
      <c r="B147" s="28"/>
      <c r="C147" s="28"/>
    </row>
    <row r="148" spans="2:3" hidden="1">
      <c r="B148" s="28"/>
      <c r="C148" s="28"/>
    </row>
    <row r="149" spans="2:3" hidden="1">
      <c r="B149" s="28"/>
      <c r="C149" s="28"/>
    </row>
    <row r="150" spans="2:3" hidden="1">
      <c r="B150" s="28"/>
      <c r="C150" s="28"/>
    </row>
    <row r="151" spans="2:3" hidden="1">
      <c r="B151" s="28"/>
      <c r="C151" s="28"/>
    </row>
    <row r="152" spans="2:3" hidden="1">
      <c r="B152" s="28"/>
      <c r="C152" s="28"/>
    </row>
    <row r="153" spans="2:3" hidden="1">
      <c r="B153" s="28"/>
      <c r="C153" s="28"/>
    </row>
    <row r="154" spans="2:3" hidden="1">
      <c r="B154" s="28"/>
      <c r="C154" s="28"/>
    </row>
    <row r="155" spans="2:3" hidden="1">
      <c r="B155" s="28"/>
      <c r="C155" s="28"/>
    </row>
    <row r="156" spans="2:3" hidden="1">
      <c r="B156" s="28"/>
      <c r="C156" s="28"/>
    </row>
    <row r="157" spans="2:3" hidden="1">
      <c r="B157" s="28"/>
      <c r="C157" s="28"/>
    </row>
    <row r="158" spans="2:3" hidden="1">
      <c r="B158" s="28"/>
      <c r="C158" s="28"/>
    </row>
    <row r="159" spans="2:3" hidden="1">
      <c r="B159" s="28"/>
      <c r="C159" s="28"/>
    </row>
    <row r="160" spans="2:3" hidden="1">
      <c r="B160" s="28"/>
      <c r="C160" s="28"/>
    </row>
    <row r="161" spans="2:3" hidden="1">
      <c r="B161" s="28"/>
      <c r="C161" s="28"/>
    </row>
    <row r="162" spans="2:3" hidden="1">
      <c r="B162" s="28"/>
      <c r="C162" s="28"/>
    </row>
    <row r="163" spans="2:3"/>
    <row r="164" spans="2:3"/>
    <row r="165" spans="2:3"/>
    <row r="166" spans="2:3"/>
    <row r="167" spans="2:3"/>
    <row r="168" spans="2:3"/>
    <row r="169" spans="2:3"/>
    <row r="170" spans="2:3"/>
    <row r="171" spans="2:3"/>
    <row r="172" spans="2:3"/>
    <row r="173" spans="2:3"/>
  </sheetData>
  <mergeCells count="10">
    <mergeCell ref="B8:AI9"/>
    <mergeCell ref="AA4:AI5"/>
    <mergeCell ref="AA6:AI7"/>
    <mergeCell ref="AA2:AI3"/>
    <mergeCell ref="D10:D11"/>
    <mergeCell ref="E10:M11"/>
    <mergeCell ref="AC10:AF10"/>
    <mergeCell ref="AD11:AF11"/>
    <mergeCell ref="AG10:AG11"/>
    <mergeCell ref="AH10:AI10"/>
  </mergeCells>
  <phoneticPr fontId="3" type="noConversion"/>
  <hyperlinks>
    <hyperlink ref="E10" r:id="rId1" xr:uid="{00000000-0004-0000-0000-000000000000}"/>
  </hyperlinks>
  <printOptions horizontalCentered="1"/>
  <pageMargins left="0.19685039370078741" right="0.19685039370078741" top="0.59055118110236227" bottom="0.19685039370078741" header="0.51181102362204722" footer="0.51181102362204722"/>
  <pageSetup paperSize="9" scale="39" fitToHeight="4" orientation="landscape" r:id="rId2"/>
  <headerFooter alignWithMargins="0"/>
  <ignoredErrors>
    <ignoredError sqref="B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SNOW-HOW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Jonáš</dc:creator>
  <cp:keywords/>
  <dc:description/>
  <cp:lastModifiedBy>Jakub Kořínek</cp:lastModifiedBy>
  <cp:revision/>
  <dcterms:created xsi:type="dcterms:W3CDTF">2007-02-10T17:40:35Z</dcterms:created>
  <dcterms:modified xsi:type="dcterms:W3CDTF">2022-02-18T11:21:55Z</dcterms:modified>
  <cp:category/>
  <cp:contentStatus/>
</cp:coreProperties>
</file>